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" yWindow="-195" windowWidth="18345" windowHeight="1282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_FilterDatabase" localSheetId="0" hidden="1">Лист1!$A$690:$M$690</definedName>
    <definedName name="_xlnm.Print_Titles" localSheetId="0">Лист1!$6:$10</definedName>
    <definedName name="_xlnm.Print_Area" localSheetId="0">Лист1!$A$1:$I$800</definedName>
  </definedNames>
  <calcPr calcId="125725" iterate="1"/>
</workbook>
</file>

<file path=xl/calcChain.xml><?xml version="1.0" encoding="utf-8"?>
<calcChain xmlns="http://schemas.openxmlformats.org/spreadsheetml/2006/main">
  <c r="I278" i="1"/>
  <c r="H278"/>
  <c r="G278"/>
  <c r="G46"/>
  <c r="G47"/>
  <c r="G48"/>
  <c r="G49"/>
  <c r="G50"/>
  <c r="F415"/>
  <c r="E415"/>
  <c r="D415"/>
  <c r="D11" s="1"/>
  <c r="F791"/>
  <c r="E791"/>
  <c r="D791"/>
  <c r="G797"/>
  <c r="H797"/>
  <c r="I797"/>
  <c r="E793"/>
  <c r="D793"/>
  <c r="F687"/>
  <c r="E687"/>
  <c r="I788"/>
  <c r="I789"/>
  <c r="H788"/>
  <c r="H789"/>
  <c r="G788"/>
  <c r="G789"/>
  <c r="F787"/>
  <c r="G787" s="1"/>
  <c r="E787"/>
  <c r="D787"/>
  <c r="G773"/>
  <c r="I768"/>
  <c r="I769"/>
  <c r="I770"/>
  <c r="I771"/>
  <c r="I772"/>
  <c r="I773"/>
  <c r="H768"/>
  <c r="H769"/>
  <c r="H770"/>
  <c r="H771"/>
  <c r="H772"/>
  <c r="H773"/>
  <c r="G768"/>
  <c r="G769"/>
  <c r="G770"/>
  <c r="G771"/>
  <c r="G772"/>
  <c r="F743"/>
  <c r="E743"/>
  <c r="I787" l="1"/>
  <c r="H787"/>
  <c r="I671"/>
  <c r="H671"/>
  <c r="G671"/>
  <c r="F670"/>
  <c r="E670"/>
  <c r="D670"/>
  <c r="I636"/>
  <c r="I637"/>
  <c r="I638"/>
  <c r="I639"/>
  <c r="I640"/>
  <c r="I641"/>
  <c r="I642"/>
  <c r="I643"/>
  <c r="I644"/>
  <c r="H636"/>
  <c r="H637"/>
  <c r="H638"/>
  <c r="H639"/>
  <c r="H640"/>
  <c r="H641"/>
  <c r="H642"/>
  <c r="H643"/>
  <c r="H644"/>
  <c r="G636"/>
  <c r="G637"/>
  <c r="G638"/>
  <c r="G639"/>
  <c r="G640"/>
  <c r="G641"/>
  <c r="G642"/>
  <c r="G643"/>
  <c r="G644"/>
  <c r="H605"/>
  <c r="I616"/>
  <c r="I617"/>
  <c r="I618"/>
  <c r="I619"/>
  <c r="I620"/>
  <c r="H613"/>
  <c r="H614"/>
  <c r="H615"/>
  <c r="H616"/>
  <c r="H617"/>
  <c r="H618"/>
  <c r="H619"/>
  <c r="H620"/>
  <c r="G609"/>
  <c r="G610"/>
  <c r="G611"/>
  <c r="G612"/>
  <c r="G613"/>
  <c r="G614"/>
  <c r="G615"/>
  <c r="G616"/>
  <c r="G617"/>
  <c r="G618"/>
  <c r="G619"/>
  <c r="G620"/>
  <c r="G606"/>
  <c r="H606"/>
  <c r="I597"/>
  <c r="I598"/>
  <c r="I599"/>
  <c r="H597"/>
  <c r="H598"/>
  <c r="H599"/>
  <c r="G597"/>
  <c r="G598"/>
  <c r="G599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F550"/>
  <c r="E550"/>
  <c r="D550"/>
  <c r="I548"/>
  <c r="I549"/>
  <c r="H548"/>
  <c r="H549"/>
  <c r="G548"/>
  <c r="G549"/>
  <c r="I546"/>
  <c r="H546"/>
  <c r="G546"/>
  <c r="I545"/>
  <c r="I542"/>
  <c r="I543"/>
  <c r="I544"/>
  <c r="H542"/>
  <c r="H543"/>
  <c r="H544"/>
  <c r="G542"/>
  <c r="G543"/>
  <c r="G544"/>
  <c r="F541"/>
  <c r="E541"/>
  <c r="D541"/>
  <c r="I534"/>
  <c r="H534"/>
  <c r="G534"/>
  <c r="F533"/>
  <c r="E533"/>
  <c r="D533"/>
  <c r="I527"/>
  <c r="H527"/>
  <c r="G527"/>
  <c r="F526"/>
  <c r="E526"/>
  <c r="D526"/>
  <c r="D518"/>
  <c r="E518"/>
  <c r="F518"/>
  <c r="I489"/>
  <c r="I490"/>
  <c r="I491"/>
  <c r="I492"/>
  <c r="I493"/>
  <c r="I494"/>
  <c r="H489"/>
  <c r="H490"/>
  <c r="H491"/>
  <c r="H492"/>
  <c r="H493"/>
  <c r="H494"/>
  <c r="G489"/>
  <c r="G490"/>
  <c r="G491"/>
  <c r="G492"/>
  <c r="G493"/>
  <c r="G494"/>
  <c r="I448"/>
  <c r="I449"/>
  <c r="I450"/>
  <c r="I451"/>
  <c r="I452"/>
  <c r="I453"/>
  <c r="I454"/>
  <c r="I455"/>
  <c r="I456"/>
  <c r="I457"/>
  <c r="I458"/>
  <c r="I459"/>
  <c r="I460"/>
  <c r="I461"/>
  <c r="H448"/>
  <c r="H449"/>
  <c r="H450"/>
  <c r="H451"/>
  <c r="H452"/>
  <c r="H453"/>
  <c r="H454"/>
  <c r="H455"/>
  <c r="H456"/>
  <c r="H457"/>
  <c r="H458"/>
  <c r="H459"/>
  <c r="H460"/>
  <c r="H461"/>
  <c r="G448"/>
  <c r="G449"/>
  <c r="G450"/>
  <c r="G451"/>
  <c r="G452"/>
  <c r="G453"/>
  <c r="G454"/>
  <c r="G455"/>
  <c r="G456"/>
  <c r="G457"/>
  <c r="G458"/>
  <c r="G459"/>
  <c r="G460"/>
  <c r="G461"/>
  <c r="I398"/>
  <c r="I399"/>
  <c r="I400"/>
  <c r="I401"/>
  <c r="I402"/>
  <c r="I403"/>
  <c r="I404"/>
  <c r="I405"/>
  <c r="I406"/>
  <c r="I407"/>
  <c r="I408"/>
  <c r="I409"/>
  <c r="I410"/>
  <c r="I411"/>
  <c r="I412"/>
  <c r="H398"/>
  <c r="H399"/>
  <c r="H400"/>
  <c r="H401"/>
  <c r="H402"/>
  <c r="H403"/>
  <c r="H404"/>
  <c r="H405"/>
  <c r="H406"/>
  <c r="H407"/>
  <c r="H408"/>
  <c r="H409"/>
  <c r="H410"/>
  <c r="H411"/>
  <c r="H412"/>
  <c r="G397"/>
  <c r="G398"/>
  <c r="G399"/>
  <c r="G400"/>
  <c r="G401"/>
  <c r="G402"/>
  <c r="G403"/>
  <c r="G404"/>
  <c r="G405"/>
  <c r="G406"/>
  <c r="G407"/>
  <c r="G408"/>
  <c r="G409"/>
  <c r="G410"/>
  <c r="G411"/>
  <c r="G412"/>
  <c r="I318"/>
  <c r="I319"/>
  <c r="I320"/>
  <c r="I321"/>
  <c r="I322"/>
  <c r="I323"/>
  <c r="I324"/>
  <c r="I325"/>
  <c r="I326"/>
  <c r="I327"/>
  <c r="I328"/>
  <c r="H318"/>
  <c r="H319"/>
  <c r="H320"/>
  <c r="H321"/>
  <c r="H322"/>
  <c r="H323"/>
  <c r="H324"/>
  <c r="H325"/>
  <c r="H326"/>
  <c r="H327"/>
  <c r="H328"/>
  <c r="G318"/>
  <c r="G319"/>
  <c r="G320"/>
  <c r="G321"/>
  <c r="G322"/>
  <c r="G323"/>
  <c r="G324"/>
  <c r="G325"/>
  <c r="G326"/>
  <c r="G327"/>
  <c r="G328"/>
  <c r="I281"/>
  <c r="I282"/>
  <c r="H281"/>
  <c r="H282"/>
  <c r="G281"/>
  <c r="G282"/>
  <c r="F280"/>
  <c r="E280"/>
  <c r="D280"/>
  <c r="F243"/>
  <c r="I261"/>
  <c r="I262"/>
  <c r="I263"/>
  <c r="I264"/>
  <c r="I265"/>
  <c r="I266"/>
  <c r="H261"/>
  <c r="H262"/>
  <c r="H263"/>
  <c r="H264"/>
  <c r="H265"/>
  <c r="H266"/>
  <c r="G261"/>
  <c r="G262"/>
  <c r="G263"/>
  <c r="G264"/>
  <c r="G265"/>
  <c r="G266"/>
  <c r="D243"/>
  <c r="F225"/>
  <c r="E225"/>
  <c r="D225"/>
  <c r="I237"/>
  <c r="I238"/>
  <c r="H237"/>
  <c r="H238"/>
  <c r="G238"/>
  <c r="G237"/>
  <c r="F220"/>
  <c r="E220"/>
  <c r="D220"/>
  <c r="F163"/>
  <c r="G161"/>
  <c r="I185"/>
  <c r="I186"/>
  <c r="I187"/>
  <c r="I188"/>
  <c r="I189"/>
  <c r="H185"/>
  <c r="H186"/>
  <c r="H187"/>
  <c r="H188"/>
  <c r="H189"/>
  <c r="G185"/>
  <c r="G186"/>
  <c r="G187"/>
  <c r="G188"/>
  <c r="G189"/>
  <c r="I165"/>
  <c r="I166"/>
  <c r="I167"/>
  <c r="I168"/>
  <c r="I169"/>
  <c r="H165"/>
  <c r="H166"/>
  <c r="H167"/>
  <c r="H168"/>
  <c r="H169"/>
  <c r="G165"/>
  <c r="G166"/>
  <c r="G167"/>
  <c r="G168"/>
  <c r="G169"/>
  <c r="G170"/>
  <c r="G171"/>
  <c r="G172"/>
  <c r="I73"/>
  <c r="H73"/>
  <c r="G73"/>
  <c r="I136"/>
  <c r="I137"/>
  <c r="I138"/>
  <c r="I139"/>
  <c r="I140"/>
  <c r="I141"/>
  <c r="I142"/>
  <c r="I143"/>
  <c r="I144"/>
  <c r="I145"/>
  <c r="I146"/>
  <c r="H136"/>
  <c r="H137"/>
  <c r="H138"/>
  <c r="H139"/>
  <c r="H140"/>
  <c r="H141"/>
  <c r="H142"/>
  <c r="H143"/>
  <c r="H144"/>
  <c r="H145"/>
  <c r="H146"/>
  <c r="G136"/>
  <c r="G137"/>
  <c r="G138"/>
  <c r="G139"/>
  <c r="G140"/>
  <c r="G141"/>
  <c r="G142"/>
  <c r="G143"/>
  <c r="G144"/>
  <c r="G145"/>
  <c r="G146"/>
  <c r="I110"/>
  <c r="I111"/>
  <c r="I112"/>
  <c r="I113"/>
  <c r="I114"/>
  <c r="I115"/>
  <c r="I116"/>
  <c r="I117"/>
  <c r="I118"/>
  <c r="I119"/>
  <c r="I120"/>
  <c r="I121"/>
  <c r="I122"/>
  <c r="I123"/>
  <c r="H110"/>
  <c r="H111"/>
  <c r="H112"/>
  <c r="H113"/>
  <c r="H114"/>
  <c r="H115"/>
  <c r="H116"/>
  <c r="H117"/>
  <c r="H118"/>
  <c r="H119"/>
  <c r="H120"/>
  <c r="H121"/>
  <c r="H122"/>
  <c r="H123"/>
  <c r="G110"/>
  <c r="G111"/>
  <c r="G112"/>
  <c r="G113"/>
  <c r="G114"/>
  <c r="G115"/>
  <c r="G116"/>
  <c r="G117"/>
  <c r="G118"/>
  <c r="G119"/>
  <c r="G120"/>
  <c r="G121"/>
  <c r="G122"/>
  <c r="G123"/>
  <c r="D51"/>
  <c r="I75"/>
  <c r="I76"/>
  <c r="I77"/>
  <c r="I78"/>
  <c r="I79"/>
  <c r="I80"/>
  <c r="I81"/>
  <c r="I82"/>
  <c r="I83"/>
  <c r="H75"/>
  <c r="H76"/>
  <c r="H77"/>
  <c r="H78"/>
  <c r="H79"/>
  <c r="H80"/>
  <c r="H81"/>
  <c r="H82"/>
  <c r="H83"/>
  <c r="H84"/>
  <c r="G75"/>
  <c r="G76"/>
  <c r="G77"/>
  <c r="G78"/>
  <c r="G79"/>
  <c r="G80"/>
  <c r="G81"/>
  <c r="G82"/>
  <c r="G83"/>
  <c r="G84"/>
  <c r="I47"/>
  <c r="I48"/>
  <c r="I49"/>
  <c r="I50"/>
  <c r="H47"/>
  <c r="H48"/>
  <c r="H49"/>
  <c r="H50"/>
  <c r="I37"/>
  <c r="H37"/>
  <c r="G37"/>
  <c r="I32"/>
  <c r="I33"/>
  <c r="I34"/>
  <c r="H32"/>
  <c r="H33"/>
  <c r="H34"/>
  <c r="G32"/>
  <c r="G33"/>
  <c r="G34"/>
  <c r="I25"/>
  <c r="I26"/>
  <c r="H25"/>
  <c r="H26"/>
  <c r="H219"/>
  <c r="G605" l="1"/>
  <c r="I605"/>
  <c r="I541"/>
  <c r="G541"/>
  <c r="G545"/>
  <c r="H545"/>
  <c r="H541"/>
  <c r="G526"/>
  <c r="I533"/>
  <c r="H533"/>
  <c r="G533"/>
  <c r="I526"/>
  <c r="G518"/>
  <c r="H518"/>
  <c r="H526"/>
  <c r="I518"/>
  <c r="G280"/>
  <c r="H280"/>
  <c r="I280"/>
  <c r="I795"/>
  <c r="I796"/>
  <c r="H795"/>
  <c r="H796"/>
  <c r="G795"/>
  <c r="G796"/>
  <c r="I794"/>
  <c r="H794"/>
  <c r="G794"/>
  <c r="F793"/>
  <c r="I681"/>
  <c r="I682"/>
  <c r="I683"/>
  <c r="I684"/>
  <c r="I685"/>
  <c r="H681"/>
  <c r="H682"/>
  <c r="H683"/>
  <c r="H684"/>
  <c r="H685"/>
  <c r="I606"/>
  <c r="I595"/>
  <c r="I596"/>
  <c r="I600"/>
  <c r="I601"/>
  <c r="H595"/>
  <c r="H596"/>
  <c r="H600"/>
  <c r="H601"/>
  <c r="G595"/>
  <c r="G596"/>
  <c r="G600"/>
  <c r="G601"/>
  <c r="F547"/>
  <c r="E547"/>
  <c r="D547"/>
  <c r="I520"/>
  <c r="I521"/>
  <c r="I522"/>
  <c r="I523"/>
  <c r="H520"/>
  <c r="H521"/>
  <c r="H522"/>
  <c r="H523"/>
  <c r="G520"/>
  <c r="G521"/>
  <c r="G522"/>
  <c r="G523"/>
  <c r="I519"/>
  <c r="H519"/>
  <c r="G519"/>
  <c r="I476"/>
  <c r="I477"/>
  <c r="I478"/>
  <c r="I479"/>
  <c r="I480"/>
  <c r="I481"/>
  <c r="I482"/>
  <c r="H476"/>
  <c r="H477"/>
  <c r="H478"/>
  <c r="H479"/>
  <c r="H480"/>
  <c r="H481"/>
  <c r="H482"/>
  <c r="G476"/>
  <c r="G477"/>
  <c r="G478"/>
  <c r="G479"/>
  <c r="G480"/>
  <c r="G481"/>
  <c r="G482"/>
  <c r="G793" l="1"/>
  <c r="H793"/>
  <c r="G791"/>
  <c r="H791"/>
  <c r="I793"/>
  <c r="I791"/>
  <c r="I443"/>
  <c r="I444"/>
  <c r="I445"/>
  <c r="I446"/>
  <c r="I447"/>
  <c r="I462"/>
  <c r="I463"/>
  <c r="H443"/>
  <c r="H444"/>
  <c r="H445"/>
  <c r="H446"/>
  <c r="H447"/>
  <c r="H462"/>
  <c r="H463"/>
  <c r="G443"/>
  <c r="G444"/>
  <c r="G445"/>
  <c r="G446"/>
  <c r="G447"/>
  <c r="G462"/>
  <c r="G463"/>
  <c r="I236"/>
  <c r="H236"/>
  <c r="G236"/>
  <c r="I221"/>
  <c r="I222"/>
  <c r="I223"/>
  <c r="I224"/>
  <c r="H221"/>
  <c r="H222"/>
  <c r="H223"/>
  <c r="H224"/>
  <c r="G221"/>
  <c r="G222"/>
  <c r="G223"/>
  <c r="G224"/>
  <c r="I220"/>
  <c r="H220"/>
  <c r="G220"/>
  <c r="I211"/>
  <c r="I212"/>
  <c r="I213"/>
  <c r="I214"/>
  <c r="I215"/>
  <c r="I216"/>
  <c r="I217"/>
  <c r="I218"/>
  <c r="I219"/>
  <c r="H211"/>
  <c r="H212"/>
  <c r="H213"/>
  <c r="H214"/>
  <c r="H215"/>
  <c r="H216"/>
  <c r="H217"/>
  <c r="H218"/>
  <c r="G211"/>
  <c r="G212"/>
  <c r="G213"/>
  <c r="G214"/>
  <c r="G215"/>
  <c r="G216"/>
  <c r="G217"/>
  <c r="G218"/>
  <c r="G219"/>
  <c r="G226"/>
  <c r="I63"/>
  <c r="I64"/>
  <c r="I65"/>
  <c r="I66"/>
  <c r="H63"/>
  <c r="H64"/>
  <c r="H65"/>
  <c r="H66"/>
  <c r="G63"/>
  <c r="G64"/>
  <c r="G65"/>
  <c r="G66"/>
  <c r="I61"/>
  <c r="I62"/>
  <c r="H61"/>
  <c r="H62"/>
  <c r="G61"/>
  <c r="G62"/>
  <c r="F173" l="1"/>
  <c r="E173"/>
  <c r="D173"/>
  <c r="G164"/>
  <c r="I190"/>
  <c r="I191"/>
  <c r="H190"/>
  <c r="H191"/>
  <c r="G190"/>
  <c r="G191"/>
  <c r="H175"/>
  <c r="H176"/>
  <c r="H177"/>
  <c r="H178"/>
  <c r="H179"/>
  <c r="H180"/>
  <c r="H181"/>
  <c r="H182"/>
  <c r="H183"/>
  <c r="H184"/>
  <c r="H174"/>
  <c r="G175"/>
  <c r="G176"/>
  <c r="G177"/>
  <c r="G178"/>
  <c r="G179"/>
  <c r="G180"/>
  <c r="G181"/>
  <c r="G182"/>
  <c r="G183"/>
  <c r="G184"/>
  <c r="G174"/>
  <c r="H164"/>
  <c r="H162"/>
  <c r="G162"/>
  <c r="G245"/>
  <c r="H245"/>
  <c r="I245"/>
  <c r="I382"/>
  <c r="I383"/>
  <c r="I384"/>
  <c r="I385"/>
  <c r="I386"/>
  <c r="I387"/>
  <c r="I388"/>
  <c r="I389"/>
  <c r="I390"/>
  <c r="I391"/>
  <c r="I392"/>
  <c r="H382"/>
  <c r="H383"/>
  <c r="H384"/>
  <c r="H385"/>
  <c r="H386"/>
  <c r="H387"/>
  <c r="H388"/>
  <c r="H389"/>
  <c r="H390"/>
  <c r="H391"/>
  <c r="H392"/>
  <c r="H393"/>
  <c r="G382"/>
  <c r="G383"/>
  <c r="G384"/>
  <c r="G385"/>
  <c r="G386"/>
  <c r="G387"/>
  <c r="G388"/>
  <c r="G389"/>
  <c r="G390"/>
  <c r="G391"/>
  <c r="G392"/>
  <c r="G393"/>
  <c r="I741"/>
  <c r="I742"/>
  <c r="I662"/>
  <c r="I663"/>
  <c r="H662"/>
  <c r="H663"/>
  <c r="F776"/>
  <c r="E776"/>
  <c r="E395"/>
  <c r="F395"/>
  <c r="D395"/>
  <c r="I397"/>
  <c r="H397"/>
  <c r="I396"/>
  <c r="H396"/>
  <c r="G396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I229"/>
  <c r="I230"/>
  <c r="I231"/>
  <c r="I232"/>
  <c r="I233"/>
  <c r="I234"/>
  <c r="I235"/>
  <c r="H229"/>
  <c r="H230"/>
  <c r="H231"/>
  <c r="H232"/>
  <c r="H233"/>
  <c r="H234"/>
  <c r="H235"/>
  <c r="G229"/>
  <c r="G230"/>
  <c r="G231"/>
  <c r="G232"/>
  <c r="G233"/>
  <c r="G234"/>
  <c r="G235"/>
  <c r="E195"/>
  <c r="E193" s="1"/>
  <c r="F195"/>
  <c r="F193" s="1"/>
  <c r="D195"/>
  <c r="D193" s="1"/>
  <c r="I208"/>
  <c r="I209"/>
  <c r="I210"/>
  <c r="H208"/>
  <c r="H209"/>
  <c r="H210"/>
  <c r="G208"/>
  <c r="G209"/>
  <c r="G210"/>
  <c r="G745"/>
  <c r="G746"/>
  <c r="G744"/>
  <c r="H741"/>
  <c r="H742"/>
  <c r="G741"/>
  <c r="G742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F675"/>
  <c r="E675"/>
  <c r="E648"/>
  <c r="F648"/>
  <c r="D648"/>
  <c r="H656"/>
  <c r="H657"/>
  <c r="I657"/>
  <c r="I658"/>
  <c r="I659"/>
  <c r="I660"/>
  <c r="I661"/>
  <c r="H658"/>
  <c r="H659"/>
  <c r="H660"/>
  <c r="H661"/>
  <c r="G660"/>
  <c r="G661"/>
  <c r="G656"/>
  <c r="G657"/>
  <c r="G658"/>
  <c r="G659"/>
  <c r="I653"/>
  <c r="H653"/>
  <c r="G653"/>
  <c r="E624"/>
  <c r="F624"/>
  <c r="D624"/>
  <c r="I626"/>
  <c r="I627"/>
  <c r="I628"/>
  <c r="I629"/>
  <c r="H626"/>
  <c r="H627"/>
  <c r="H628"/>
  <c r="H629"/>
  <c r="H630"/>
  <c r="G626"/>
  <c r="G627"/>
  <c r="G628"/>
  <c r="G629"/>
  <c r="G630"/>
  <c r="E607"/>
  <c r="F607"/>
  <c r="F603" s="1"/>
  <c r="D607"/>
  <c r="D603" s="1"/>
  <c r="F585"/>
  <c r="E585"/>
  <c r="D585"/>
  <c r="E579"/>
  <c r="F579"/>
  <c r="F539" s="1"/>
  <c r="D579"/>
  <c r="I580"/>
  <c r="I581"/>
  <c r="I582"/>
  <c r="I583"/>
  <c r="H580"/>
  <c r="H581"/>
  <c r="H582"/>
  <c r="H583"/>
  <c r="H584"/>
  <c r="G580"/>
  <c r="G581"/>
  <c r="G582"/>
  <c r="G583"/>
  <c r="G584"/>
  <c r="E535"/>
  <c r="F535"/>
  <c r="D535"/>
  <c r="I536"/>
  <c r="H536"/>
  <c r="D539" l="1"/>
  <c r="E539"/>
  <c r="G539" s="1"/>
  <c r="E603"/>
  <c r="G607"/>
  <c r="G193"/>
  <c r="H193"/>
  <c r="G535"/>
  <c r="G225"/>
  <c r="F159"/>
  <c r="G173"/>
  <c r="H173"/>
  <c r="H395"/>
  <c r="G395"/>
  <c r="G536"/>
  <c r="E498"/>
  <c r="E496" s="1"/>
  <c r="F498"/>
  <c r="F496" s="1"/>
  <c r="D498"/>
  <c r="D496" s="1"/>
  <c r="E483"/>
  <c r="F483"/>
  <c r="D483"/>
  <c r="F464"/>
  <c r="E464"/>
  <c r="D464"/>
  <c r="I471"/>
  <c r="I472"/>
  <c r="H471"/>
  <c r="H472"/>
  <c r="G471"/>
  <c r="G472"/>
  <c r="I466"/>
  <c r="H466"/>
  <c r="G466"/>
  <c r="F417" l="1"/>
  <c r="E417"/>
  <c r="D417"/>
  <c r="G441"/>
  <c r="H441"/>
  <c r="I441"/>
  <c r="I428"/>
  <c r="I429"/>
  <c r="H428"/>
  <c r="H429"/>
  <c r="G428"/>
  <c r="G429"/>
  <c r="I423"/>
  <c r="I424"/>
  <c r="I425"/>
  <c r="I426"/>
  <c r="I427"/>
  <c r="H423"/>
  <c r="H424"/>
  <c r="H425"/>
  <c r="H426"/>
  <c r="H427"/>
  <c r="G423"/>
  <c r="G424"/>
  <c r="G425"/>
  <c r="G426"/>
  <c r="G427"/>
  <c r="I422"/>
  <c r="H422"/>
  <c r="G422"/>
  <c r="E243"/>
  <c r="I246"/>
  <c r="I247"/>
  <c r="D163" l="1"/>
  <c r="D159" s="1"/>
  <c r="I175"/>
  <c r="I176"/>
  <c r="E163"/>
  <c r="E159" s="1"/>
  <c r="G159" s="1"/>
  <c r="I170"/>
  <c r="I171"/>
  <c r="I172"/>
  <c r="H170"/>
  <c r="H171"/>
  <c r="H172"/>
  <c r="H159" l="1"/>
  <c r="I159"/>
  <c r="E67"/>
  <c r="H134"/>
  <c r="G135"/>
  <c r="G132"/>
  <c r="G133"/>
  <c r="G134"/>
  <c r="H132"/>
  <c r="H133"/>
  <c r="H135"/>
  <c r="I131"/>
  <c r="I132"/>
  <c r="I133"/>
  <c r="I134"/>
  <c r="I135"/>
  <c r="H131"/>
  <c r="G131"/>
  <c r="G130"/>
  <c r="H130"/>
  <c r="I130"/>
  <c r="G129"/>
  <c r="H129"/>
  <c r="I129"/>
  <c r="G128"/>
  <c r="H128"/>
  <c r="I128"/>
  <c r="I127"/>
  <c r="H127"/>
  <c r="G127"/>
  <c r="F67"/>
  <c r="D67"/>
  <c r="I99"/>
  <c r="G97"/>
  <c r="H97"/>
  <c r="I97"/>
  <c r="G96"/>
  <c r="H96"/>
  <c r="I96"/>
  <c r="G95"/>
  <c r="H95"/>
  <c r="I95"/>
  <c r="G94"/>
  <c r="H94"/>
  <c r="I94"/>
  <c r="G93"/>
  <c r="H93"/>
  <c r="I93"/>
  <c r="G92"/>
  <c r="H92"/>
  <c r="G90"/>
  <c r="H90"/>
  <c r="G89"/>
  <c r="H89"/>
  <c r="I89"/>
  <c r="G88"/>
  <c r="H88"/>
  <c r="I88"/>
  <c r="I85" l="1"/>
  <c r="I86"/>
  <c r="I87"/>
  <c r="H85"/>
  <c r="H86"/>
  <c r="H87"/>
  <c r="G85"/>
  <c r="G86"/>
  <c r="G87"/>
  <c r="I68"/>
  <c r="H68"/>
  <c r="G68"/>
  <c r="I56"/>
  <c r="I57"/>
  <c r="H56"/>
  <c r="H57"/>
  <c r="G56"/>
  <c r="G57"/>
  <c r="F15"/>
  <c r="E15"/>
  <c r="D15"/>
  <c r="I38"/>
  <c r="H38"/>
  <c r="G38"/>
  <c r="G36"/>
  <c r="H36"/>
  <c r="I36"/>
  <c r="G35"/>
  <c r="H35"/>
  <c r="I35"/>
  <c r="I30"/>
  <c r="I31"/>
  <c r="H30"/>
  <c r="H31"/>
  <c r="G30"/>
  <c r="G31"/>
  <c r="I27"/>
  <c r="H27"/>
  <c r="G27"/>
  <c r="G25"/>
  <c r="G26"/>
  <c r="I16"/>
  <c r="H16"/>
  <c r="G16"/>
  <c r="I19"/>
  <c r="I18"/>
  <c r="H19"/>
  <c r="G19"/>
  <c r="G18"/>
  <c r="G17"/>
  <c r="H18"/>
  <c r="H17"/>
  <c r="I17"/>
  <c r="E689"/>
  <c r="H420"/>
  <c r="H421"/>
  <c r="H419"/>
  <c r="G418"/>
  <c r="G419"/>
  <c r="G420"/>
  <c r="G421"/>
  <c r="I419"/>
  <c r="I420"/>
  <c r="I249"/>
  <c r="I248"/>
  <c r="I680"/>
  <c r="I679"/>
  <c r="I678"/>
  <c r="I677"/>
  <c r="I676"/>
  <c r="H680"/>
  <c r="H679"/>
  <c r="H678"/>
  <c r="H677"/>
  <c r="H676"/>
  <c r="I649"/>
  <c r="D675"/>
  <c r="I665"/>
  <c r="I664"/>
  <c r="G665"/>
  <c r="G664"/>
  <c r="G655"/>
  <c r="G654"/>
  <c r="I656"/>
  <c r="H655"/>
  <c r="I655"/>
  <c r="G15" l="1"/>
  <c r="H15"/>
  <c r="G590"/>
  <c r="H590"/>
  <c r="I590"/>
  <c r="G589"/>
  <c r="H589"/>
  <c r="I589"/>
  <c r="G588"/>
  <c r="H588"/>
  <c r="I588"/>
  <c r="H525"/>
  <c r="I525"/>
  <c r="G525"/>
  <c r="I613"/>
  <c r="I395" l="1"/>
  <c r="D776"/>
  <c r="D687" s="1"/>
  <c r="H746"/>
  <c r="I746"/>
  <c r="H745"/>
  <c r="I745"/>
  <c r="H744"/>
  <c r="I744"/>
  <c r="D747"/>
  <c r="E747"/>
  <c r="F747"/>
  <c r="G748"/>
  <c r="H748"/>
  <c r="I748"/>
  <c r="D689"/>
  <c r="G740"/>
  <c r="H740"/>
  <c r="I740"/>
  <c r="G739"/>
  <c r="H739"/>
  <c r="I739"/>
  <c r="G738"/>
  <c r="H738"/>
  <c r="I738"/>
  <c r="G737"/>
  <c r="H737"/>
  <c r="I737"/>
  <c r="G736"/>
  <c r="H736"/>
  <c r="I736"/>
  <c r="I630"/>
  <c r="G632"/>
  <c r="H632"/>
  <c r="I632"/>
  <c r="G474"/>
  <c r="H474"/>
  <c r="I474"/>
  <c r="G470"/>
  <c r="H470"/>
  <c r="I470"/>
  <c r="G469"/>
  <c r="H469"/>
  <c r="I469"/>
  <c r="G468"/>
  <c r="H468"/>
  <c r="I468"/>
  <c r="G442"/>
  <c r="H442"/>
  <c r="I442"/>
  <c r="G440"/>
  <c r="H440"/>
  <c r="I440"/>
  <c r="G439"/>
  <c r="H439"/>
  <c r="I439"/>
  <c r="G438"/>
  <c r="H438"/>
  <c r="I438"/>
  <c r="G437"/>
  <c r="H437"/>
  <c r="I437"/>
  <c r="G436"/>
  <c r="H436"/>
  <c r="I436"/>
  <c r="G435"/>
  <c r="H435"/>
  <c r="I435"/>
  <c r="G434"/>
  <c r="H434"/>
  <c r="I434"/>
  <c r="G433"/>
  <c r="H433"/>
  <c r="I433"/>
  <c r="G432"/>
  <c r="H432"/>
  <c r="I432"/>
  <c r="G431"/>
  <c r="H431"/>
  <c r="I431"/>
  <c r="G430"/>
  <c r="H430"/>
  <c r="I430"/>
  <c r="G272"/>
  <c r="H272"/>
  <c r="I272"/>
  <c r="D269"/>
  <c r="D241" s="1"/>
  <c r="H279"/>
  <c r="I279"/>
  <c r="G268"/>
  <c r="G267"/>
  <c r="G260"/>
  <c r="G259"/>
  <c r="G258"/>
  <c r="G257"/>
  <c r="G244"/>
  <c r="I244"/>
  <c r="H244"/>
  <c r="G148"/>
  <c r="H148"/>
  <c r="I148"/>
  <c r="G108"/>
  <c r="H108"/>
  <c r="I108"/>
  <c r="H99"/>
  <c r="G99"/>
  <c r="I747" l="1"/>
  <c r="H747"/>
  <c r="G747"/>
  <c r="I92" l="1"/>
  <c r="G91"/>
  <c r="H91"/>
  <c r="I91"/>
  <c r="H21" l="1"/>
  <c r="F774"/>
  <c r="E774"/>
  <c r="D774"/>
  <c r="I776"/>
  <c r="F689"/>
  <c r="G674"/>
  <c r="H674"/>
  <c r="I674"/>
  <c r="F622"/>
  <c r="E622"/>
  <c r="D622"/>
  <c r="G635"/>
  <c r="H635"/>
  <c r="I635"/>
  <c r="G634"/>
  <c r="H634"/>
  <c r="I634"/>
  <c r="G633"/>
  <c r="H633"/>
  <c r="I633"/>
  <c r="G631"/>
  <c r="H631"/>
  <c r="I631"/>
  <c r="I615"/>
  <c r="I614"/>
  <c r="G524"/>
  <c r="H524"/>
  <c r="I524"/>
  <c r="H483"/>
  <c r="G488"/>
  <c r="H488"/>
  <c r="I488"/>
  <c r="G487"/>
  <c r="H487"/>
  <c r="I487"/>
  <c r="G486"/>
  <c r="H486"/>
  <c r="I486"/>
  <c r="G485"/>
  <c r="H485"/>
  <c r="I485"/>
  <c r="I484"/>
  <c r="H484"/>
  <c r="G484"/>
  <c r="G465"/>
  <c r="H465"/>
  <c r="I465"/>
  <c r="G467"/>
  <c r="H467"/>
  <c r="I467"/>
  <c r="H268"/>
  <c r="I268"/>
  <c r="H267"/>
  <c r="I267"/>
  <c r="H260"/>
  <c r="I260"/>
  <c r="H259"/>
  <c r="I259"/>
  <c r="F239"/>
  <c r="E239"/>
  <c r="D239"/>
  <c r="G60"/>
  <c r="H60"/>
  <c r="I60"/>
  <c r="G41"/>
  <c r="H41"/>
  <c r="I41"/>
  <c r="G40"/>
  <c r="H40"/>
  <c r="I40"/>
  <c r="G39"/>
  <c r="H39"/>
  <c r="I39"/>
  <c r="G42"/>
  <c r="H42"/>
  <c r="I42"/>
  <c r="G22"/>
  <c r="H22"/>
  <c r="I22"/>
  <c r="G23"/>
  <c r="H23"/>
  <c r="I23"/>
  <c r="G24"/>
  <c r="H24"/>
  <c r="I24"/>
  <c r="I777"/>
  <c r="H777"/>
  <c r="G777"/>
  <c r="H776"/>
  <c r="G776"/>
  <c r="D743"/>
  <c r="G724"/>
  <c r="I724"/>
  <c r="G725"/>
  <c r="I725"/>
  <c r="G726"/>
  <c r="I726"/>
  <c r="G727"/>
  <c r="I727"/>
  <c r="G728"/>
  <c r="I728"/>
  <c r="G729"/>
  <c r="H729"/>
  <c r="I729"/>
  <c r="G730"/>
  <c r="H730"/>
  <c r="I730"/>
  <c r="G731"/>
  <c r="H731"/>
  <c r="I731"/>
  <c r="G732"/>
  <c r="H732"/>
  <c r="I732"/>
  <c r="G733"/>
  <c r="H733"/>
  <c r="I733"/>
  <c r="G734"/>
  <c r="H734"/>
  <c r="I734"/>
  <c r="G735"/>
  <c r="H735"/>
  <c r="I735"/>
  <c r="G652"/>
  <c r="H652"/>
  <c r="I652"/>
  <c r="H654"/>
  <c r="I654"/>
  <c r="G666"/>
  <c r="H666"/>
  <c r="I666"/>
  <c r="G667"/>
  <c r="H667"/>
  <c r="I667"/>
  <c r="G668"/>
  <c r="H668"/>
  <c r="I668"/>
  <c r="H669"/>
  <c r="I669"/>
  <c r="H609"/>
  <c r="I609"/>
  <c r="H610"/>
  <c r="I610"/>
  <c r="H611"/>
  <c r="I611"/>
  <c r="H612"/>
  <c r="I612"/>
  <c r="G587"/>
  <c r="H587"/>
  <c r="I587"/>
  <c r="G591"/>
  <c r="H591"/>
  <c r="I591"/>
  <c r="G592"/>
  <c r="H592"/>
  <c r="I592"/>
  <c r="G593"/>
  <c r="H593"/>
  <c r="I593"/>
  <c r="G594"/>
  <c r="H594"/>
  <c r="I594"/>
  <c r="G503"/>
  <c r="H503"/>
  <c r="I503"/>
  <c r="G504"/>
  <c r="H504"/>
  <c r="I504"/>
  <c r="G505"/>
  <c r="H505"/>
  <c r="I505"/>
  <c r="G506"/>
  <c r="H506"/>
  <c r="I506"/>
  <c r="G507"/>
  <c r="H507"/>
  <c r="I507"/>
  <c r="G508"/>
  <c r="H508"/>
  <c r="I508"/>
  <c r="G509"/>
  <c r="H509"/>
  <c r="I509"/>
  <c r="G510"/>
  <c r="H510"/>
  <c r="I510"/>
  <c r="G511"/>
  <c r="H511"/>
  <c r="I511"/>
  <c r="G512"/>
  <c r="H512"/>
  <c r="I512"/>
  <c r="G513"/>
  <c r="H513"/>
  <c r="I513"/>
  <c r="G514"/>
  <c r="H514"/>
  <c r="I514"/>
  <c r="G515"/>
  <c r="H515"/>
  <c r="I515"/>
  <c r="G516"/>
  <c r="H516"/>
  <c r="I516"/>
  <c r="G517"/>
  <c r="H517"/>
  <c r="I517"/>
  <c r="G473"/>
  <c r="H473"/>
  <c r="I473"/>
  <c r="G475"/>
  <c r="H475"/>
  <c r="I475"/>
  <c r="D378"/>
  <c r="G380"/>
  <c r="H380"/>
  <c r="I380"/>
  <c r="G381"/>
  <c r="H381"/>
  <c r="I381"/>
  <c r="I393"/>
  <c r="G394"/>
  <c r="H394"/>
  <c r="I394"/>
  <c r="G332"/>
  <c r="G338"/>
  <c r="H338"/>
  <c r="I338"/>
  <c r="G339"/>
  <c r="H339"/>
  <c r="I339"/>
  <c r="G340"/>
  <c r="H340"/>
  <c r="I340"/>
  <c r="G341"/>
  <c r="H341"/>
  <c r="I341"/>
  <c r="G342"/>
  <c r="H342"/>
  <c r="I342"/>
  <c r="G343"/>
  <c r="H343"/>
  <c r="I343"/>
  <c r="G344"/>
  <c r="H344"/>
  <c r="I344"/>
  <c r="G345"/>
  <c r="H345"/>
  <c r="I345"/>
  <c r="G346"/>
  <c r="H346"/>
  <c r="I346"/>
  <c r="G347"/>
  <c r="H347"/>
  <c r="I347"/>
  <c r="G348"/>
  <c r="H348"/>
  <c r="I348"/>
  <c r="G349"/>
  <c r="H349"/>
  <c r="I349"/>
  <c r="G350"/>
  <c r="H350"/>
  <c r="I350"/>
  <c r="G351"/>
  <c r="H351"/>
  <c r="I351"/>
  <c r="G352"/>
  <c r="H352"/>
  <c r="I352"/>
  <c r="G353"/>
  <c r="H353"/>
  <c r="I353"/>
  <c r="G354"/>
  <c r="H354"/>
  <c r="I354"/>
  <c r="G355"/>
  <c r="H355"/>
  <c r="I355"/>
  <c r="G356"/>
  <c r="H356"/>
  <c r="I356"/>
  <c r="G357"/>
  <c r="H357"/>
  <c r="I357"/>
  <c r="G358"/>
  <c r="H358"/>
  <c r="I358"/>
  <c r="G359"/>
  <c r="H359"/>
  <c r="I359"/>
  <c r="G360"/>
  <c r="H360"/>
  <c r="I360"/>
  <c r="G250"/>
  <c r="H250"/>
  <c r="I250"/>
  <c r="G251"/>
  <c r="H251"/>
  <c r="I251"/>
  <c r="G252"/>
  <c r="H252"/>
  <c r="I252"/>
  <c r="G253"/>
  <c r="H253"/>
  <c r="I253"/>
  <c r="G254"/>
  <c r="H254"/>
  <c r="I254"/>
  <c r="G255"/>
  <c r="H255"/>
  <c r="I255"/>
  <c r="G256"/>
  <c r="H256"/>
  <c r="I256"/>
  <c r="H257"/>
  <c r="I257"/>
  <c r="H258"/>
  <c r="I258"/>
  <c r="G205"/>
  <c r="H205"/>
  <c r="I205"/>
  <c r="G206"/>
  <c r="H206"/>
  <c r="I206"/>
  <c r="G207"/>
  <c r="H207"/>
  <c r="I207"/>
  <c r="I177"/>
  <c r="I178"/>
  <c r="I179"/>
  <c r="I180"/>
  <c r="I181"/>
  <c r="I182"/>
  <c r="I183"/>
  <c r="I174"/>
  <c r="I184"/>
  <c r="G157"/>
  <c r="H157"/>
  <c r="I157"/>
  <c r="G156"/>
  <c r="H156"/>
  <c r="I156"/>
  <c r="G155"/>
  <c r="H155"/>
  <c r="I155"/>
  <c r="G154"/>
  <c r="H154"/>
  <c r="I154"/>
  <c r="G153"/>
  <c r="H153"/>
  <c r="I153"/>
  <c r="G152"/>
  <c r="H152"/>
  <c r="I152"/>
  <c r="G151"/>
  <c r="H151"/>
  <c r="I151"/>
  <c r="G150"/>
  <c r="H150"/>
  <c r="I150"/>
  <c r="G149"/>
  <c r="H149"/>
  <c r="I149"/>
  <c r="G147"/>
  <c r="H147"/>
  <c r="I147"/>
  <c r="G109"/>
  <c r="H109"/>
  <c r="I109"/>
  <c r="G107"/>
  <c r="H107"/>
  <c r="I107"/>
  <c r="G106"/>
  <c r="H106"/>
  <c r="I106"/>
  <c r="G105"/>
  <c r="H105"/>
  <c r="I105"/>
  <c r="G104"/>
  <c r="H104"/>
  <c r="I104"/>
  <c r="G103"/>
  <c r="H103"/>
  <c r="I103"/>
  <c r="G102"/>
  <c r="H102"/>
  <c r="I102"/>
  <c r="I90"/>
  <c r="G98"/>
  <c r="H98"/>
  <c r="I98"/>
  <c r="G100"/>
  <c r="H100"/>
  <c r="I100"/>
  <c r="G101"/>
  <c r="H101"/>
  <c r="I101"/>
  <c r="D45"/>
  <c r="E45"/>
  <c r="F45"/>
  <c r="I775"/>
  <c r="H775"/>
  <c r="G775"/>
  <c r="I767"/>
  <c r="H767"/>
  <c r="G767"/>
  <c r="I766"/>
  <c r="H766"/>
  <c r="G766"/>
  <c r="I765"/>
  <c r="H765"/>
  <c r="G765"/>
  <c r="I764"/>
  <c r="H764"/>
  <c r="G764"/>
  <c r="I763"/>
  <c r="H763"/>
  <c r="G763"/>
  <c r="I762"/>
  <c r="H762"/>
  <c r="G762"/>
  <c r="I761"/>
  <c r="H761"/>
  <c r="G761"/>
  <c r="I760"/>
  <c r="H760"/>
  <c r="G760"/>
  <c r="I759"/>
  <c r="H759"/>
  <c r="G759"/>
  <c r="I758"/>
  <c r="H758"/>
  <c r="G758"/>
  <c r="I757"/>
  <c r="H757"/>
  <c r="G757"/>
  <c r="I756"/>
  <c r="H756"/>
  <c r="G756"/>
  <c r="I755"/>
  <c r="H755"/>
  <c r="G755"/>
  <c r="I754"/>
  <c r="H754"/>
  <c r="G754"/>
  <c r="I753"/>
  <c r="H753"/>
  <c r="G753"/>
  <c r="I752"/>
  <c r="H752"/>
  <c r="G752"/>
  <c r="I751"/>
  <c r="H751"/>
  <c r="G751"/>
  <c r="I750"/>
  <c r="H750"/>
  <c r="G750"/>
  <c r="I749"/>
  <c r="H749"/>
  <c r="G749"/>
  <c r="I697"/>
  <c r="H697"/>
  <c r="G697"/>
  <c r="I696"/>
  <c r="H696"/>
  <c r="G696"/>
  <c r="I695"/>
  <c r="H695"/>
  <c r="G695"/>
  <c r="I694"/>
  <c r="H694"/>
  <c r="G694"/>
  <c r="I693"/>
  <c r="H693"/>
  <c r="G693"/>
  <c r="I692"/>
  <c r="H692"/>
  <c r="G692"/>
  <c r="I691"/>
  <c r="H691"/>
  <c r="G691"/>
  <c r="I690"/>
  <c r="H690"/>
  <c r="G690"/>
  <c r="I673"/>
  <c r="H673"/>
  <c r="G673"/>
  <c r="I672"/>
  <c r="H672"/>
  <c r="G672"/>
  <c r="I651"/>
  <c r="H651"/>
  <c r="G651"/>
  <c r="I650"/>
  <c r="H650"/>
  <c r="G650"/>
  <c r="I625"/>
  <c r="H625"/>
  <c r="G625"/>
  <c r="I608"/>
  <c r="H608"/>
  <c r="G608"/>
  <c r="I586"/>
  <c r="H586"/>
  <c r="G586"/>
  <c r="I584"/>
  <c r="I532"/>
  <c r="H532"/>
  <c r="G532"/>
  <c r="I502"/>
  <c r="H502"/>
  <c r="G502"/>
  <c r="I501"/>
  <c r="H501"/>
  <c r="G501"/>
  <c r="I500"/>
  <c r="H500"/>
  <c r="G500"/>
  <c r="I499"/>
  <c r="H499"/>
  <c r="G499"/>
  <c r="I421"/>
  <c r="I418"/>
  <c r="H418"/>
  <c r="I379"/>
  <c r="H379"/>
  <c r="I337"/>
  <c r="H337"/>
  <c r="G337"/>
  <c r="I336"/>
  <c r="H336"/>
  <c r="G336"/>
  <c r="I335"/>
  <c r="H335"/>
  <c r="G335"/>
  <c r="I334"/>
  <c r="H334"/>
  <c r="G334"/>
  <c r="I333"/>
  <c r="H333"/>
  <c r="G333"/>
  <c r="I332"/>
  <c r="H332"/>
  <c r="I331"/>
  <c r="H331"/>
  <c r="G331"/>
  <c r="I330"/>
  <c r="H330"/>
  <c r="G330"/>
  <c r="I293"/>
  <c r="H293"/>
  <c r="G293"/>
  <c r="I292"/>
  <c r="H292"/>
  <c r="G292"/>
  <c r="I291"/>
  <c r="H291"/>
  <c r="G291"/>
  <c r="I290"/>
  <c r="H290"/>
  <c r="G290"/>
  <c r="I289"/>
  <c r="H289"/>
  <c r="G289"/>
  <c r="I288"/>
  <c r="H288"/>
  <c r="G288"/>
  <c r="I287"/>
  <c r="H287"/>
  <c r="G287"/>
  <c r="I277"/>
  <c r="H277"/>
  <c r="G277"/>
  <c r="I276"/>
  <c r="H276"/>
  <c r="I275"/>
  <c r="H275"/>
  <c r="G275"/>
  <c r="I274"/>
  <c r="H274"/>
  <c r="G274"/>
  <c r="I273"/>
  <c r="H273"/>
  <c r="G273"/>
  <c r="I271"/>
  <c r="H271"/>
  <c r="G271"/>
  <c r="I270"/>
  <c r="H270"/>
  <c r="G270"/>
  <c r="I228"/>
  <c r="H228"/>
  <c r="G228"/>
  <c r="I227"/>
  <c r="H227"/>
  <c r="G227"/>
  <c r="I226"/>
  <c r="H226"/>
  <c r="I204"/>
  <c r="H204"/>
  <c r="G204"/>
  <c r="I203"/>
  <c r="H203"/>
  <c r="G203"/>
  <c r="I202"/>
  <c r="H202"/>
  <c r="G202"/>
  <c r="I201"/>
  <c r="H201"/>
  <c r="G201"/>
  <c r="I200"/>
  <c r="H200"/>
  <c r="G200"/>
  <c r="I199"/>
  <c r="H199"/>
  <c r="G199"/>
  <c r="I198"/>
  <c r="H198"/>
  <c r="G198"/>
  <c r="I197"/>
  <c r="H197"/>
  <c r="G197"/>
  <c r="I196"/>
  <c r="H196"/>
  <c r="G196"/>
  <c r="I164"/>
  <c r="I162"/>
  <c r="I126"/>
  <c r="H126"/>
  <c r="G126"/>
  <c r="I74"/>
  <c r="H74"/>
  <c r="G74"/>
  <c r="I72"/>
  <c r="H72"/>
  <c r="G72"/>
  <c r="I71"/>
  <c r="H71"/>
  <c r="G71"/>
  <c r="I70"/>
  <c r="H70"/>
  <c r="G70"/>
  <c r="I69"/>
  <c r="H69"/>
  <c r="G69"/>
  <c r="I59"/>
  <c r="H59"/>
  <c r="G59"/>
  <c r="I58"/>
  <c r="H58"/>
  <c r="G58"/>
  <c r="I55"/>
  <c r="H55"/>
  <c r="G55"/>
  <c r="I54"/>
  <c r="H54"/>
  <c r="G54"/>
  <c r="I53"/>
  <c r="H53"/>
  <c r="G53"/>
  <c r="I52"/>
  <c r="H52"/>
  <c r="G52"/>
  <c r="I46"/>
  <c r="H46"/>
  <c r="I29"/>
  <c r="H29"/>
  <c r="G29"/>
  <c r="I28"/>
  <c r="H28"/>
  <c r="G28"/>
  <c r="I21"/>
  <c r="I20"/>
  <c r="H20"/>
  <c r="G20"/>
  <c r="F531"/>
  <c r="F529" s="1"/>
  <c r="F378"/>
  <c r="F329"/>
  <c r="F286"/>
  <c r="F269"/>
  <c r="F125"/>
  <c r="F51"/>
  <c r="E531"/>
  <c r="E529" s="1"/>
  <c r="D531"/>
  <c r="D529" s="1"/>
  <c r="G529" l="1"/>
  <c r="H529"/>
  <c r="F284"/>
  <c r="G624"/>
  <c r="G675"/>
  <c r="G585"/>
  <c r="H774"/>
  <c r="F13"/>
  <c r="I774"/>
  <c r="H225"/>
  <c r="H239"/>
  <c r="G774"/>
  <c r="G483"/>
  <c r="I483"/>
  <c r="H464"/>
  <c r="G464"/>
  <c r="I464"/>
  <c r="G239"/>
  <c r="I239"/>
  <c r="G550"/>
  <c r="I51"/>
  <c r="I535"/>
  <c r="I622"/>
  <c r="F646"/>
  <c r="I550"/>
  <c r="H607"/>
  <c r="D646"/>
  <c r="E646"/>
  <c r="H585"/>
  <c r="H603"/>
  <c r="I585"/>
  <c r="I607"/>
  <c r="I45"/>
  <c r="H535"/>
  <c r="H675"/>
  <c r="I675"/>
  <c r="H550"/>
  <c r="H579"/>
  <c r="H670"/>
  <c r="H743"/>
  <c r="G498"/>
  <c r="G531"/>
  <c r="G547"/>
  <c r="G648"/>
  <c r="G689"/>
  <c r="H531"/>
  <c r="H547"/>
  <c r="H689"/>
  <c r="G603"/>
  <c r="I579"/>
  <c r="I670"/>
  <c r="I743"/>
  <c r="G579"/>
  <c r="G670"/>
  <c r="G743"/>
  <c r="I498"/>
  <c r="I547"/>
  <c r="I648"/>
  <c r="H498"/>
  <c r="I531"/>
  <c r="H624"/>
  <c r="H648"/>
  <c r="F241"/>
  <c r="I624"/>
  <c r="I689"/>
  <c r="E378"/>
  <c r="H378"/>
  <c r="E329"/>
  <c r="G329" s="1"/>
  <c r="D329"/>
  <c r="H329" s="1"/>
  <c r="E286"/>
  <c r="G286" s="1"/>
  <c r="D286"/>
  <c r="E269"/>
  <c r="H269"/>
  <c r="G163"/>
  <c r="H163"/>
  <c r="G269" l="1"/>
  <c r="E241"/>
  <c r="F11"/>
  <c r="E284"/>
  <c r="G284" s="1"/>
  <c r="I646"/>
  <c r="I687"/>
  <c r="I529"/>
  <c r="D284"/>
  <c r="G378"/>
  <c r="G622"/>
  <c r="I417"/>
  <c r="H646"/>
  <c r="I496"/>
  <c r="H622"/>
  <c r="G687"/>
  <c r="I195"/>
  <c r="I193"/>
  <c r="I243"/>
  <c r="H241"/>
  <c r="G646"/>
  <c r="I603"/>
  <c r="H687"/>
  <c r="I539"/>
  <c r="G195"/>
  <c r="G243"/>
  <c r="G417"/>
  <c r="G415"/>
  <c r="H539"/>
  <c r="I269"/>
  <c r="I173"/>
  <c r="G496"/>
  <c r="I378"/>
  <c r="H496"/>
  <c r="H161"/>
  <c r="I161"/>
  <c r="H195"/>
  <c r="H243"/>
  <c r="H286"/>
  <c r="H417"/>
  <c r="I286"/>
  <c r="I329"/>
  <c r="I225"/>
  <c r="I163"/>
  <c r="E125"/>
  <c r="D125"/>
  <c r="D13" s="1"/>
  <c r="G67"/>
  <c r="E51"/>
  <c r="G45"/>
  <c r="G241" l="1"/>
  <c r="H415"/>
  <c r="G51"/>
  <c r="E13"/>
  <c r="E11" s="1"/>
  <c r="G125"/>
  <c r="I415"/>
  <c r="H284"/>
  <c r="I284"/>
  <c r="I241"/>
  <c r="H125"/>
  <c r="I125"/>
  <c r="H67"/>
  <c r="I67"/>
  <c r="H51"/>
  <c r="H45"/>
  <c r="I15"/>
  <c r="G13" l="1"/>
  <c r="G11"/>
  <c r="I13"/>
  <c r="H13"/>
  <c r="H11" l="1"/>
  <c r="I11"/>
</calcChain>
</file>

<file path=xl/sharedStrings.xml><?xml version="1.0" encoding="utf-8"?>
<sst xmlns="http://schemas.openxmlformats.org/spreadsheetml/2006/main" count="2000" uniqueCount="1085">
  <si>
    <t>Создание информационных центров в библиотеках района</t>
  </si>
  <si>
    <t>Всего по программе:</t>
  </si>
  <si>
    <t>-</t>
  </si>
  <si>
    <t>Устройство незамерзающих прорубей в естественных водоисточниках</t>
  </si>
  <si>
    <t>Сводный отчет о реализации муниципальных программ Северо-Енисейского района</t>
  </si>
  <si>
    <t>Всего по всем муниципальным программам:</t>
  </si>
  <si>
    <t>в том числе по подпрограммам и мероприятиям:</t>
  </si>
  <si>
    <t>Подпрограмма 1 "Обеспечение жизнедеятельности образовательных учреждений"</t>
  </si>
  <si>
    <t>Подпрограмма 2. "Одаренные дети"</t>
  </si>
  <si>
    <t>Организация проведения и обеспечение участия одаренных детей разных возрастных категорий в мероприятиях различных уровней</t>
  </si>
  <si>
    <t>КВСР</t>
  </si>
  <si>
    <t>КЦСР</t>
  </si>
  <si>
    <t>Подпрограмма 3. "Сохранение и укрепление здоровья детей"</t>
  </si>
  <si>
    <t>444</t>
  </si>
  <si>
    <t>Подпрограмма 4. "Развитие дошкольного, общего и дополнительного образования"</t>
  </si>
  <si>
    <t>452</t>
  </si>
  <si>
    <t>Подпрограмма 5. "Обеспечение реализации муниципальной программы"</t>
  </si>
  <si>
    <t>Подпрограмма 6. "Дополнительные меры социальной поддержки населения района"</t>
  </si>
  <si>
    <t>Подпрограмма 1. "Модернизация, реконструкция, капитальный ремонт объектов коммунальной инфраструктуры и обновление материально-технической базы предприятий жилищно-коммунального хозяйства Северо-Енисейского района"</t>
  </si>
  <si>
    <t>441</t>
  </si>
  <si>
    <t>Подпрограмма 3. "Доступность коммунально-бытовых услуг для населения Северо-Енисейского района"</t>
  </si>
  <si>
    <t>Подпрограмма 1. "Обеспечение предупреждения возникновения и развития чрезвычайных ситуаций природного и техногенного характера"</t>
  </si>
  <si>
    <t>Подпрограмма 1.  "Сохранение культурного наследия"</t>
  </si>
  <si>
    <t>Комплектование библиотечного фонда</t>
  </si>
  <si>
    <t>Создание временных экспозиций и выставок</t>
  </si>
  <si>
    <t>Подпрограмма 2. "Поддержка искусства и народного творчества"</t>
  </si>
  <si>
    <t>Подпрограмма 1. "Развитие массовой физической культуры и спорта"</t>
  </si>
  <si>
    <t>Пропаганда здорового образа жизни среди населения Северо-Енисейского района</t>
  </si>
  <si>
    <t>Подпрограмма 2. "Развитие молодежной политики в районе"</t>
  </si>
  <si>
    <t>445</t>
  </si>
  <si>
    <t>Подпрограмма 1. "Дороги Северо-Енисейского района"</t>
  </si>
  <si>
    <t>Подпрограмма 3. "Развитие транспортного комплекса Северо-Енисейского района"</t>
  </si>
  <si>
    <t>Подпрограмма 2. "Повышение безопасности дорожного движения в Северо-Енисейском районе"</t>
  </si>
  <si>
    <t>Подпрограмма 1. "Создание условий для обеспечения населения района услугами торговли"</t>
  </si>
  <si>
    <t>Подпрограмма 4. "Развитие среднеэтажного и малоэтажного жилищного строительства в Северо-Енисейском районе"</t>
  </si>
  <si>
    <t>Подпрограмма 6. "Реализация мероприятий в области градостроительной деятельности на территории Северо-Енисейского района"</t>
  </si>
  <si>
    <t>Подпрограмма 7. "Обеспечение условий реализации муниципальной программы"</t>
  </si>
  <si>
    <t>Подпрограмма 1. "Открытость власти и информирование населения Северо-Енисейского района о деятельности и решениях органов местного самоуправления Северо-Енисейского района и информационно-разъяснительная работа по актуальным социально значимым вопросам"</t>
  </si>
  <si>
    <t>Подпрограмма 1. "Повышение эффективности управления муниципальным имуществом, содержание и техническое обслуживание муниципального имущества"</t>
  </si>
  <si>
    <t>Подпрограмма 2. "Реализация мероприятий в области земельных отношений и природопользования"</t>
  </si>
  <si>
    <t>Работы по благоустройству и озеленению</t>
  </si>
  <si>
    <t>Подпрограмма 1. "Благоустройство территории района"</t>
  </si>
  <si>
    <t>Организация летних трудовых отрядов</t>
  </si>
  <si>
    <t>Организация летних пришкольных оздоровительных площадок</t>
  </si>
  <si>
    <t>Наименование муниципальной программы, подпрограммы, мероприятия</t>
  </si>
  <si>
    <t>Выполнено</t>
  </si>
  <si>
    <t>Подпрограмма 5. "Капитальный ремонт муниципальных жилых помещений и общего имущества в многоквартирных домах, расположенных на территории Северо-Енисейского района"</t>
  </si>
  <si>
    <t>440</t>
  </si>
  <si>
    <t>Приобретение материально-технического оборудования для работы с одаренными детьми</t>
  </si>
  <si>
    <t>Обеспечение возможности участия детей в круглогодичных интенсивных школах и интеллектуальных смотрах различных направленностей</t>
  </si>
  <si>
    <t>Расходы на служебные командировки</t>
  </si>
  <si>
    <t>Расходы, связанные со служебными командировками</t>
  </si>
  <si>
    <t>Расходы на исполнение судебных актов, предусматривающих обращения взыскания на средства бюджета Северо-Енисейского района по денежным обязательствам муниципальных учреждений</t>
  </si>
  <si>
    <t>Подпрограмма 4. "Повышение качетсва и доступности социальных услуг населению"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</si>
  <si>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"Реформирование и модернизация жилищно-коммунального хозяйства и повышение энергетической эффективности"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21.10.2013 №515-п «Об утверждении муниципальной программы «Об утверждении муниципальной программы «Реформирование и модернизация жилищно-коммунального хозяйства и повышение энергетической эффективности»)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</si>
  <si>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"Система социальной защиты населения Северо-Енисейского района"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21.10.2013 № 527-п  «Об утверждении муниципальной программы «Система социальной защиты населения Северо-Енисейского района») </t>
    </r>
  </si>
  <si>
    <r>
      <rPr>
        <b/>
        <sz val="14"/>
        <rFont val="Times New Roman"/>
        <family val="1"/>
        <charset val="204"/>
      </rPr>
      <t>Муниципальная программа</t>
    </r>
    <r>
      <rPr>
        <b/>
        <u/>
        <sz val="14"/>
        <rFont val="Times New Roman"/>
        <family val="1"/>
        <charset val="204"/>
      </rPr>
      <t xml:space="preserve"> "Развитие образования" </t>
    </r>
    <r>
      <rPr>
        <sz val="14"/>
        <rFont val="Times New Roman"/>
        <family val="1"/>
        <charset val="204"/>
      </rPr>
      <t xml:space="preserve"> (постановление администрации Северо-Енисейского района от 29.10.2013 №566-п «Об утверждении муниципальной программы «Развитие образования»)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</si>
  <si>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>"Защита населения и территории Северо-Енисейского района от чрезвычайных ситуаций природного и техногенного характера"</t>
    </r>
    <r>
      <rPr>
        <sz val="14"/>
        <rFont val="Times New Roman"/>
        <family val="1"/>
        <charset val="204"/>
      </rPr>
      <t xml:space="preserve"> (постановление администрации Северо-Енисейского района от 21.10.2013 №526-п «Об утверждении муниципальной программы «Защита населения и территории Северо-Енисейского района от чрезвычайных ситуаций природного и техногенного характера»)</t>
    </r>
  </si>
  <si>
    <t>Подключение стартовых пакетов спутниковой связи ИРИДИУМ с годовым обслуживанием</t>
  </si>
  <si>
    <t>Расходы на проведение текущего ремонта</t>
  </si>
  <si>
    <t>Профилактическое обслуживание минерализованных защитных противопожарных полос</t>
  </si>
  <si>
    <t>Изготовление и прокат видео и телевизионной информации для населения района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</si>
  <si>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"Развитие физической культуры, спорта и молодежной политики"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№563-п «Об утверждении муниципальной программы «Развитие физической культуры, спорта и молодежной политики»)</t>
    </r>
    <r>
      <rPr>
        <b/>
        <sz val="14"/>
        <rFont val="Times New Roman"/>
        <family val="1"/>
        <charset val="204"/>
      </rPr>
      <t xml:space="preserve"> </t>
    </r>
  </si>
  <si>
    <r>
      <t xml:space="preserve">Муниципальная прорамма </t>
    </r>
    <r>
      <rPr>
        <b/>
        <u/>
        <sz val="14"/>
        <rFont val="Times New Roman"/>
        <family val="1"/>
        <charset val="204"/>
      </rPr>
      <t xml:space="preserve">"Развитие культуры"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29.10.2013 №564-п «Об утверждении муниципальной программы «Развитие культуры») </t>
    </r>
  </si>
  <si>
    <t>Проведение циклов мероприятий культурно-досугового характера</t>
  </si>
  <si>
    <t>Модернизация библиотек района</t>
  </si>
  <si>
    <t>Проведение районного фестиваля «Театральная весна»</t>
  </si>
  <si>
    <t>Проведение районного фестиваля «Хлебосольный край» к празднованию Дня металлурга в Северо-Енисейском районе</t>
  </si>
  <si>
    <t>Проведение районного народного гуляния «Вельминская подледка»</t>
  </si>
  <si>
    <t>Организация и проведение всероссийских, районных массовых акций на территории района</t>
  </si>
  <si>
    <t>Организация и проведение физкультурных и комплексных спортивных мероприятий среди лиц средних и старших групп населенных пунктов района</t>
  </si>
  <si>
    <t>Проведение физкультурно-спортивных мероприятий с маломобильной категорией населения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</si>
  <si>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"Создание условий для обеспечения доступным и комфортным жильем граждан Северо-Енисейского района" 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№567/1-п «Об утверждении муниципальной программы «Об утверждении муниципальной программы «Обеспечение доступным и комфортным жильем жителей района»)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</si>
  <si>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"Развитие транспортной системы Северо-Енисейского района"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28.10.2013 №561-п «Об утверждении муниципальной программы «Развитие транспортной системы Северо-Енисейского района»)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</si>
  <si>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>"Развитие местного самоуправления"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ад-министрации Северо-Енисейского района от 21.10.2013 №514-п «Об утверждении муниципальной программы «Развитие местного самоуправления»)</t>
    </r>
  </si>
  <si>
    <t>Подпрограмма 4. "Развитие сельского хозяйства на территории Северо-Енисейского раойна"</t>
  </si>
  <si>
    <t>Возмещение части затрат гражданам, ведущим подсобное хозяйство на территории Северо-Енисейского района</t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</si>
  <si>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"Управление муниципальными финансами"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№536-п "Об утверждении муниципальной программы Северо-Енисейского района «Управление муниципальными финансами")</t>
    </r>
  </si>
  <si>
    <t>Подпрограмма 2. "Обеспечение реализации муниципальной программы и прочие мероприятия"</t>
  </si>
  <si>
    <r>
      <t xml:space="preserve"> </t>
    </r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"Содействие развитию гражданского общества"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28.10.2013 №560-п «Об утверждении муниципальной программы «Содействие развитию гражданского общества»)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</si>
  <si>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"Управление муниципальным имуществом"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№567-п «Об утверждении муниципальной программы «Управление муниципальным имуществом»)</t>
    </r>
  </si>
  <si>
    <t>Оформление технической и кадастровой документации на объекты недвижимости муниципальной собственности (жилищный фонд, нежилые помещения, здания, строения, сооружения, объекты внешнего благоустройства, объекты инженерной инфраструктуры), бесхозяйные объекты и объекты, принимаемые в муниципальную собственность</t>
  </si>
  <si>
    <t>Определение рыночной стоимости объектов муниципальной собственности</t>
  </si>
  <si>
    <t>Средства бюджета для уплаты обязательных взносов на капитальный ремонт общего имущества многоквартирных домов в муниципальной собственности</t>
  </si>
  <si>
    <t>Проведение поверки индивидуальных (квартирных) приборов учета горячей и холодной воды, установленных в жилых помещениях, принадлежащих муниципальному образованию Северо-Енисейский район на праве собственности</t>
  </si>
  <si>
    <t>Проведение работ по исправлению кадастровой ошибки в кадастровых сведениях содержащихся в базе данных государственного кадастра недвижимости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</si>
  <si>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"Благоустройство территории"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29.10.2013 №568/1-п «Об утверждении муниципальной программы «Об утверждении муниципальной программы «Благоустройство территории») </t>
    </r>
  </si>
  <si>
    <t>Приобретение и установка окон и входных дверей</t>
  </si>
  <si>
    <t>Оплата труда и начисления на оплату труда</t>
  </si>
  <si>
    <t>0240188000</t>
  </si>
  <si>
    <t>Гарантии и компенсации для лиц, работающих в Северо-Енисейском районе</t>
  </si>
  <si>
    <t>0240188010</t>
  </si>
  <si>
    <t>Услуги связи</t>
  </si>
  <si>
    <t>0240188030</t>
  </si>
  <si>
    <t>Транспортные услуги</t>
  </si>
  <si>
    <t>0240188040</t>
  </si>
  <si>
    <t>Коммунальные услуги</t>
  </si>
  <si>
    <t>0240188050</t>
  </si>
  <si>
    <t>Прочие расходы</t>
  </si>
  <si>
    <t>0240188070</t>
  </si>
  <si>
    <t>Увеличение стоимости основных средств</t>
  </si>
  <si>
    <t>0240188080</t>
  </si>
  <si>
    <t>Увеличение стоимости материальных запасов</t>
  </si>
  <si>
    <t>0240188090</t>
  </si>
  <si>
    <t>0240188100</t>
  </si>
  <si>
    <t>0240188110</t>
  </si>
  <si>
    <t>0240188130</t>
  </si>
  <si>
    <t>0240188140</t>
  </si>
  <si>
    <t>0240188150</t>
  </si>
  <si>
    <t>0240188170</t>
  </si>
  <si>
    <t>0240188180</t>
  </si>
  <si>
    <t>0240188190</t>
  </si>
  <si>
    <t>0240188200</t>
  </si>
  <si>
    <t>0240188210</t>
  </si>
  <si>
    <t>0240188220</t>
  </si>
  <si>
    <t>0240188230</t>
  </si>
  <si>
    <t>0240188240</t>
  </si>
  <si>
    <t>0240188250</t>
  </si>
  <si>
    <t>0240188270</t>
  </si>
  <si>
    <t>0240188280</t>
  </si>
  <si>
    <t>0240188290</t>
  </si>
  <si>
    <t>0250075520</t>
  </si>
  <si>
    <t>0250188000</t>
  </si>
  <si>
    <t>0250188010</t>
  </si>
  <si>
    <t>0250188020</t>
  </si>
  <si>
    <t>0250188030</t>
  </si>
  <si>
    <t>Транспортные расходы</t>
  </si>
  <si>
    <t>0250188040</t>
  </si>
  <si>
    <t>0250188050</t>
  </si>
  <si>
    <t>0250188070</t>
  </si>
  <si>
    <t>0250188080</t>
  </si>
  <si>
    <t>0250188090</t>
  </si>
  <si>
    <t>0250289000</t>
  </si>
  <si>
    <t>0250289010</t>
  </si>
  <si>
    <t>0250289020</t>
  </si>
  <si>
    <t>0250289030</t>
  </si>
  <si>
    <t>0250289080</t>
  </si>
  <si>
    <t>0250289090</t>
  </si>
  <si>
    <t>0250389000</t>
  </si>
  <si>
    <t>0240075640</t>
  </si>
  <si>
    <t>0240075560</t>
  </si>
  <si>
    <t>0240075540</t>
  </si>
  <si>
    <t>0240074090</t>
  </si>
  <si>
    <t>0240074080</t>
  </si>
  <si>
    <t>0240010310</t>
  </si>
  <si>
    <t>0240000000</t>
  </si>
  <si>
    <t>0230080410</t>
  </si>
  <si>
    <t>0230080140</t>
  </si>
  <si>
    <t>0230080130</t>
  </si>
  <si>
    <t>Проведение сплавов по рекам Большой Пит и Чиримба</t>
  </si>
  <si>
    <t>Организация учебно-тренировочных сборов</t>
  </si>
  <si>
    <t>0230080120</t>
  </si>
  <si>
    <t>0230080100</t>
  </si>
  <si>
    <t>0230080080</t>
  </si>
  <si>
    <t>0230000000</t>
  </si>
  <si>
    <t>0220080070</t>
  </si>
  <si>
    <t>0220080060</t>
  </si>
  <si>
    <t>0220080050</t>
  </si>
  <si>
    <t>0210087350</t>
  </si>
  <si>
    <t>0210082230</t>
  </si>
  <si>
    <t>0210080510</t>
  </si>
  <si>
    <t>0210080500</t>
  </si>
  <si>
    <t>0210080370</t>
  </si>
  <si>
    <t>0210080040</t>
  </si>
  <si>
    <t>0210000000</t>
  </si>
  <si>
    <t>0200000000</t>
  </si>
  <si>
    <t>0440075700</t>
  </si>
  <si>
    <t>0360000000</t>
  </si>
  <si>
    <t>0370075130</t>
  </si>
  <si>
    <t>0370389000</t>
  </si>
  <si>
    <t>0380081000</t>
  </si>
  <si>
    <t>0380081010</t>
  </si>
  <si>
    <t>0380081020</t>
  </si>
  <si>
    <t>0380081030</t>
  </si>
  <si>
    <t>0380081040</t>
  </si>
  <si>
    <t>0380081050</t>
  </si>
  <si>
    <t>0380081060</t>
  </si>
  <si>
    <t>0380289000</t>
  </si>
  <si>
    <t>0380289090</t>
  </si>
  <si>
    <t>0410075710</t>
  </si>
  <si>
    <t>04100S5710</t>
  </si>
  <si>
    <t>Подпрограмма 4. "Энергосбережение и повышение энергетической эффективности в Северо-Енисейском районе"</t>
  </si>
  <si>
    <t>0430000000</t>
  </si>
  <si>
    <t>0410000000</t>
  </si>
  <si>
    <t>0400000000</t>
  </si>
  <si>
    <t>0440081520</t>
  </si>
  <si>
    <t>0440081540</t>
  </si>
  <si>
    <t>0440081560</t>
  </si>
  <si>
    <t>0440081570</t>
  </si>
  <si>
    <t>0440081580</t>
  </si>
  <si>
    <t>0440081590</t>
  </si>
  <si>
    <t>0440081600</t>
  </si>
  <si>
    <t>0440081610</t>
  </si>
  <si>
    <t>0440087810</t>
  </si>
  <si>
    <t>0500000000</t>
  </si>
  <si>
    <t>0510000000</t>
  </si>
  <si>
    <t>0510010210</t>
  </si>
  <si>
    <t>0510082060</t>
  </si>
  <si>
    <t>0510188000</t>
  </si>
  <si>
    <t>0510188010</t>
  </si>
  <si>
    <t>0510188020</t>
  </si>
  <si>
    <t>0510188030</t>
  </si>
  <si>
    <t>0510188050</t>
  </si>
  <si>
    <t>0510188060</t>
  </si>
  <si>
    <t>0510188070</t>
  </si>
  <si>
    <t>0510188090</t>
  </si>
  <si>
    <t>0510188500</t>
  </si>
  <si>
    <t>0510188510</t>
  </si>
  <si>
    <t>0510188520</t>
  </si>
  <si>
    <t>0510188530</t>
  </si>
  <si>
    <t>0510188570</t>
  </si>
  <si>
    <t>0520000000</t>
  </si>
  <si>
    <t>Подпрограмма 2. "Обеспечение первичных мер пожарной безопасности в населенных пунктах района"</t>
  </si>
  <si>
    <t>Субсидии бюджетам муниципальных образований края на обеспечение первичных мер пожарной безопасности в рамках подпрограммы «Предупреждение, спасение, помощь населению края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</si>
  <si>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0520074120</t>
  </si>
  <si>
    <t>0520082090</t>
  </si>
  <si>
    <t>0520082100</t>
  </si>
  <si>
    <t>0520082120</t>
  </si>
  <si>
    <t>0520082170</t>
  </si>
  <si>
    <t>0520082180</t>
  </si>
  <si>
    <t>Софинансирование субсидии бюджетам муниципальных образований края на обеспечение первичных мер пожарной безопасности в рамках подпрограммы «Предупреждение, спасение, помощь населению края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</si>
  <si>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05200S4120</t>
  </si>
  <si>
    <t>0800000000</t>
  </si>
  <si>
    <t>0810000000</t>
  </si>
  <si>
    <t>0810082300</t>
  </si>
  <si>
    <t>0810082310</t>
  </si>
  <si>
    <t>0810082320</t>
  </si>
  <si>
    <t>0810082340</t>
  </si>
  <si>
    <t>0810082360</t>
  </si>
  <si>
    <t>0810188010</t>
  </si>
  <si>
    <t>0810188020</t>
  </si>
  <si>
    <t>0810188030</t>
  </si>
  <si>
    <t>0810188040</t>
  </si>
  <si>
    <t>0810188050</t>
  </si>
  <si>
    <t>0810188070</t>
  </si>
  <si>
    <t>0810188090</t>
  </si>
  <si>
    <t>Оплата труда и начисление на оплату труда</t>
  </si>
  <si>
    <t>0810188100</t>
  </si>
  <si>
    <t>0810188110</t>
  </si>
  <si>
    <t>0810188120</t>
  </si>
  <si>
    <t>0810188130</t>
  </si>
  <si>
    <t>0810188140</t>
  </si>
  <si>
    <t>0810188150</t>
  </si>
  <si>
    <t>0810188170</t>
  </si>
  <si>
    <t>0810188180</t>
  </si>
  <si>
    <t>0810188190</t>
  </si>
  <si>
    <t>0820000000</t>
  </si>
  <si>
    <t>Музыкальная гостиная</t>
  </si>
  <si>
    <t>0820082330</t>
  </si>
  <si>
    <t>0820082410</t>
  </si>
  <si>
    <t>0820082440</t>
  </si>
  <si>
    <t>0820082510</t>
  </si>
  <si>
    <t>0820082530</t>
  </si>
  <si>
    <t>0820082540</t>
  </si>
  <si>
    <t>0820082580</t>
  </si>
  <si>
    <t>0820082610</t>
  </si>
  <si>
    <t>0820082620</t>
  </si>
  <si>
    <t>0820082630</t>
  </si>
  <si>
    <t>0820082640</t>
  </si>
  <si>
    <t>0820188000</t>
  </si>
  <si>
    <t>0820188010</t>
  </si>
  <si>
    <t>0820188020</t>
  </si>
  <si>
    <t>0820188030</t>
  </si>
  <si>
    <t>0820188040</t>
  </si>
  <si>
    <t>0820188050</t>
  </si>
  <si>
    <t>0820188060</t>
  </si>
  <si>
    <t>0820188070</t>
  </si>
  <si>
    <t>0820188080</t>
  </si>
  <si>
    <t>0820188090</t>
  </si>
  <si>
    <t>0820188100</t>
  </si>
  <si>
    <t>0820188110</t>
  </si>
  <si>
    <t>0820188120</t>
  </si>
  <si>
    <t>0820188130</t>
  </si>
  <si>
    <t>0820188150</t>
  </si>
  <si>
    <t>0820188170</t>
  </si>
  <si>
    <t>0820188190</t>
  </si>
  <si>
    <t>0830289000</t>
  </si>
  <si>
    <t>0830289010</t>
  </si>
  <si>
    <t>0830289020</t>
  </si>
  <si>
    <t>0830289030</t>
  </si>
  <si>
    <t>0830289050</t>
  </si>
  <si>
    <t>0830289070</t>
  </si>
  <si>
    <t>0830289090</t>
  </si>
  <si>
    <t>0910083000</t>
  </si>
  <si>
    <t>0910083010</t>
  </si>
  <si>
    <t>0910083040</t>
  </si>
  <si>
    <t>0910083050</t>
  </si>
  <si>
    <t>0910083060</t>
  </si>
  <si>
    <t>0910083070</t>
  </si>
  <si>
    <t>0920074560</t>
  </si>
  <si>
    <t>Софинансирование субсидии бюджетам муниципальных образований на поддержку деятельности муниципальных молодежных центров в рамках подпрограммы «Вовлечение молодежи Красноярского края в социальную практику» государственной программы Красноярского края «Молодежь Красноярского края в ХХI веке»</t>
  </si>
  <si>
    <t>09200S4560</t>
  </si>
  <si>
    <t>0920188000</t>
  </si>
  <si>
    <t>0920188010</t>
  </si>
  <si>
    <t>0920188020</t>
  </si>
  <si>
    <t>0920188030</t>
  </si>
  <si>
    <t>0920188040</t>
  </si>
  <si>
    <t>0920188050</t>
  </si>
  <si>
    <t>0920188070</t>
  </si>
  <si>
    <t>0920188080</t>
  </si>
  <si>
    <t>0920188090</t>
  </si>
  <si>
    <t>0920000000</t>
  </si>
  <si>
    <t>0910000000</t>
  </si>
  <si>
    <t>0900000000</t>
  </si>
  <si>
    <t>1210083610</t>
  </si>
  <si>
    <t>1210087850</t>
  </si>
  <si>
    <t>1220083530</t>
  </si>
  <si>
    <t>1220000000</t>
  </si>
  <si>
    <t>1230000000</t>
  </si>
  <si>
    <t>1210000000</t>
  </si>
  <si>
    <t>12300S4920</t>
  </si>
  <si>
    <t>1510000000</t>
  </si>
  <si>
    <t>1540000000</t>
  </si>
  <si>
    <t>Субсидия на возмещение затрат, связанных с реализацией населению района продуктов питания в части затрат по доставке в Северо-Енисейский район указанных продуктов (включая транспортно-заготовительные расходы)</t>
  </si>
  <si>
    <t>1510084000</t>
  </si>
  <si>
    <t>1540084030</t>
  </si>
  <si>
    <t>1600000000</t>
  </si>
  <si>
    <t>1640000000</t>
  </si>
  <si>
    <t>1650000000</t>
  </si>
  <si>
    <t>1660000000</t>
  </si>
  <si>
    <t>1660084270</t>
  </si>
  <si>
    <t>1670188000</t>
  </si>
  <si>
    <t>1670188010</t>
  </si>
  <si>
    <t>1670188020</t>
  </si>
  <si>
    <t>1670188030</t>
  </si>
  <si>
    <t>1670188050</t>
  </si>
  <si>
    <t>1670188060</t>
  </si>
  <si>
    <t>1670188070</t>
  </si>
  <si>
    <t>1670188090</t>
  </si>
  <si>
    <t>1820289000</t>
  </si>
  <si>
    <t>1820289010</t>
  </si>
  <si>
    <t>1820289020</t>
  </si>
  <si>
    <t>1820289030</t>
  </si>
  <si>
    <t>1820289070</t>
  </si>
  <si>
    <t>1820289080</t>
  </si>
  <si>
    <t>1820289090</t>
  </si>
  <si>
    <t>1820000000</t>
  </si>
  <si>
    <t>2010010210</t>
  </si>
  <si>
    <t>2010085500</t>
  </si>
  <si>
    <t>2010085510</t>
  </si>
  <si>
    <t>2010188000</t>
  </si>
  <si>
    <t>2010188010</t>
  </si>
  <si>
    <t>2010188020</t>
  </si>
  <si>
    <t>2010188030</t>
  </si>
  <si>
    <t>2010188040</t>
  </si>
  <si>
    <t>2010188050</t>
  </si>
  <si>
    <t>2010188070</t>
  </si>
  <si>
    <t>2110000000</t>
  </si>
  <si>
    <t>2110085550</t>
  </si>
  <si>
    <t>2110085560</t>
  </si>
  <si>
    <t>2110085570</t>
  </si>
  <si>
    <t>2110085710</t>
  </si>
  <si>
    <t>Оплата расходов управляющей организации по содержанию и текущему ремонту общего имущества многоквартирных домов, отоплению, в которых расположены пустующие жилые муниципальные помещения</t>
  </si>
  <si>
    <t>2110085720</t>
  </si>
  <si>
    <t>2110289000</t>
  </si>
  <si>
    <t>2110289010</t>
  </si>
  <si>
    <t>2110289020</t>
  </si>
  <si>
    <t>2110289070</t>
  </si>
  <si>
    <t>2110289080</t>
  </si>
  <si>
    <t>2110289090</t>
  </si>
  <si>
    <t>Выполнение кадастровых работ по оформлению межевых планов земельных участков для целей строительства и для целей, не связанных со строительством</t>
  </si>
  <si>
    <t>2120085580</t>
  </si>
  <si>
    <t>2120085590</t>
  </si>
  <si>
    <t>Изготовление схем на земельные участки в рамках проведения муниципального земельного контроля</t>
  </si>
  <si>
    <t>2120085740</t>
  </si>
  <si>
    <t>Подпрограмма 3. "Строительство, реконструкция, капитальный ремонт и техническое оснащение муниципальных объектов административно-социальной сферы"</t>
  </si>
  <si>
    <t>2120000000</t>
  </si>
  <si>
    <t>2130000000</t>
  </si>
  <si>
    <t>2210086010</t>
  </si>
  <si>
    <t>2210086020</t>
  </si>
  <si>
    <t>2210086040</t>
  </si>
  <si>
    <t>2210086050</t>
  </si>
  <si>
    <t>2210086060</t>
  </si>
  <si>
    <t>2210086070</t>
  </si>
  <si>
    <t>2210086170</t>
  </si>
  <si>
    <t>2210086190</t>
  </si>
  <si>
    <t>2210086200</t>
  </si>
  <si>
    <t>2210086220</t>
  </si>
  <si>
    <t>2210086230</t>
  </si>
  <si>
    <t>2210086240</t>
  </si>
  <si>
    <t>2210086250</t>
  </si>
  <si>
    <t>2210086730</t>
  </si>
  <si>
    <t>2210086910</t>
  </si>
  <si>
    <t>2220077410</t>
  </si>
  <si>
    <t>2230086260</t>
  </si>
  <si>
    <t>2230086270</t>
  </si>
  <si>
    <t>2230086280</t>
  </si>
  <si>
    <t>2230086290</t>
  </si>
  <si>
    <t>2230086300</t>
  </si>
  <si>
    <t>2230086310</t>
  </si>
  <si>
    <t>2230086320</t>
  </si>
  <si>
    <t>2230086330</t>
  </si>
  <si>
    <t>2230086340</t>
  </si>
  <si>
    <t>2230086450</t>
  </si>
  <si>
    <t>2230086460</t>
  </si>
  <si>
    <t>2230086470</t>
  </si>
  <si>
    <t>2230086480</t>
  </si>
  <si>
    <t>2230086490</t>
  </si>
  <si>
    <t>2230086500</t>
  </si>
  <si>
    <t>2230086510</t>
  </si>
  <si>
    <t>2230086520</t>
  </si>
  <si>
    <t>2230086530</t>
  </si>
  <si>
    <t>2240086580</t>
  </si>
  <si>
    <t>2250075180</t>
  </si>
  <si>
    <t>2250000000</t>
  </si>
  <si>
    <t>2240000000</t>
  </si>
  <si>
    <t xml:space="preserve">Подпрограмма 5. "Обеспечение реализации муниципальной программы </t>
  </si>
  <si>
    <t>0230075660</t>
  </si>
  <si>
    <t>0380006400</t>
  </si>
  <si>
    <t>0380080199</t>
  </si>
  <si>
    <t>Иные выплаты персоналу учреждений, за исключением фонда оплаты труда</t>
  </si>
  <si>
    <t>0240188001</t>
  </si>
  <si>
    <t>0240188101</t>
  </si>
  <si>
    <t>0240188201</t>
  </si>
  <si>
    <t>0250188001</t>
  </si>
  <si>
    <t>0910188000</t>
  </si>
  <si>
    <t>0910188010</t>
  </si>
  <si>
    <t>0910188020</t>
  </si>
  <si>
    <t>0910188030</t>
  </si>
  <si>
    <t>0910188040</t>
  </si>
  <si>
    <t>0910188050</t>
  </si>
  <si>
    <t>0910188070</t>
  </si>
  <si>
    <t>0910188080</t>
  </si>
  <si>
    <t>0910188090</t>
  </si>
  <si>
    <t>0910188100</t>
  </si>
  <si>
    <t>0910188110</t>
  </si>
  <si>
    <t>0910188120</t>
  </si>
  <si>
    <t>0910188130</t>
  </si>
  <si>
    <t>0910188150</t>
  </si>
  <si>
    <t>0910188170</t>
  </si>
  <si>
    <t>0910188180</t>
  </si>
  <si>
    <t>0910188190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</si>
  <si>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ХХI веке»</t>
  </si>
  <si>
    <t>0920080072</t>
  </si>
  <si>
    <t>0920188001</t>
  </si>
  <si>
    <t>0950000000</t>
  </si>
  <si>
    <t>0950289000</t>
  </si>
  <si>
    <t>0950289010</t>
  </si>
  <si>
    <t>0950289020</t>
  </si>
  <si>
    <t>0950289030</t>
  </si>
  <si>
    <t>0950289070</t>
  </si>
  <si>
    <t>0950289080</t>
  </si>
  <si>
    <t>0950289090</t>
  </si>
  <si>
    <t>2010188001</t>
  </si>
  <si>
    <t>2210087410</t>
  </si>
  <si>
    <t>2210080123</t>
  </si>
  <si>
    <t>2210080138</t>
  </si>
  <si>
    <t>2210080205</t>
  </si>
  <si>
    <t>2210080245</t>
  </si>
  <si>
    <t>Поддержка отрасли культуры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</si>
  <si>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08100L5190</t>
  </si>
  <si>
    <t>Расходы по подготовке проектов капитальных ремонтов объектов муниципальной собственности Северо-Енисейского района</t>
  </si>
  <si>
    <t>Расходы на проверку достоверности определения сметной стоимости капитального ремонта объектов муниципальной собственности Северо-Енисейского района</t>
  </si>
  <si>
    <t>Проведение районного фестиваля «Праздник Терпсихоры»</t>
  </si>
  <si>
    <t>0820080215</t>
  </si>
  <si>
    <t>0820080216</t>
  </si>
  <si>
    <t>0820082450</t>
  </si>
  <si>
    <t>Проведение цикла мероприятий, посвященных народным гуляниям «Открытие снежного городка»</t>
  </si>
  <si>
    <t>Проведение мероприятий, посвященных празднованию Дня Победы</t>
  </si>
  <si>
    <t>Проведение мероприятий, посвященных празднованию Дня России</t>
  </si>
  <si>
    <t>Проведение мероприятий, посвященных Дню памяти и скорби</t>
  </si>
  <si>
    <t>0820188001</t>
  </si>
  <si>
    <t>0820188140</t>
  </si>
  <si>
    <t>0820188160</t>
  </si>
  <si>
    <t>0830289001</t>
  </si>
  <si>
    <t>0830289040</t>
  </si>
  <si>
    <t>Подпрограмма 3. «Обеспечение содержания (эксплуатации) имущества муниципальных учреждений Северо-Енисейского района»</t>
  </si>
  <si>
    <t>0840000000</t>
  </si>
  <si>
    <t>0840188000</t>
  </si>
  <si>
    <t>0840188020</t>
  </si>
  <si>
    <t>0840188070</t>
  </si>
  <si>
    <t>0840188080</t>
  </si>
  <si>
    <t>0840188090</t>
  </si>
  <si>
    <t>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</si>
  <si>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</si>
  <si>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1210075080</t>
  </si>
  <si>
    <t>1210075090</t>
  </si>
  <si>
    <t>12100S5080</t>
  </si>
  <si>
    <t>12100S5090</t>
  </si>
  <si>
    <t>Софинансирование 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</si>
  <si>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Софинансирование 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</si>
  <si>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0410080087</t>
  </si>
  <si>
    <t>0410080215</t>
  </si>
  <si>
    <t>0410080216</t>
  </si>
  <si>
    <t>1650080016</t>
  </si>
  <si>
    <t>1650080215</t>
  </si>
  <si>
    <t>1650080216</t>
  </si>
  <si>
    <t>1670188001</t>
  </si>
  <si>
    <t>2130080215</t>
  </si>
  <si>
    <t>2130080216</t>
  </si>
  <si>
    <t>2130080234</t>
  </si>
  <si>
    <r>
      <t xml:space="preserve">7 </t>
    </r>
    <r>
      <rPr>
        <sz val="10"/>
        <rFont val="Times New Roman"/>
        <family val="1"/>
        <charset val="204"/>
      </rPr>
      <t>(гр.5-гр.6)</t>
    </r>
  </si>
  <si>
    <t>8  (гр. 4- гр. 6)</t>
  </si>
  <si>
    <t>0360001510</t>
  </si>
  <si>
    <t>0380081090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</si>
  <si>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«Содействие развитию налогового потенциала муниципальных образований» государственной программы Красноярского края «Содействие развитию местного самоуправления»</t>
  </si>
  <si>
    <t>Текущие ремонты учреждений</t>
  </si>
  <si>
    <t>0210080216</t>
  </si>
  <si>
    <t>Софинансирование расходов на предоставление иных межбюджетных трансфертов бюджетам муниципальных образований за содействие развитию налогового потенциала в рамках подпрограммы «Содействие развитию налогового потенциала муниципальных образований» государственной программы Красноярского края «Содействие развитию местного самоуправления»</t>
  </si>
  <si>
    <t>Приобретение новогодних подарков</t>
  </si>
  <si>
    <t>0240088990</t>
  </si>
  <si>
    <t>Расходы на доставку и пересылку дополнительных мер социальной поддержки</t>
  </si>
  <si>
    <t>459</t>
  </si>
  <si>
    <t>Организация и проведение районных физкультурно-спортивных мероприятий на территории Северо-Енисейского района</t>
  </si>
  <si>
    <t>Участие в официальных физкультурно-спортивных мероприятиях Красноярского края</t>
  </si>
  <si>
    <t>0910188101</t>
  </si>
  <si>
    <t>Софинансирование субсидии бюджетам муниципальных образований на развитие системы патриотического воспитания в рамках деятельности муниципальных молодежных центров в рамках подпрограммы «Патриотическое воспитание молодежи» государственной программы Красноярского края «Молодежь Красноярского края в XXI веке»</t>
  </si>
  <si>
    <t>09200S4540</t>
  </si>
  <si>
    <t>1670000000</t>
  </si>
  <si>
    <t>Приобретение и установка индивидуальных (квартирных) приборов учета горячей и холодной воды, электросчетчиков для обеспечения жилых помещений муниципального жилого фонда</t>
  </si>
  <si>
    <t>2110080275</t>
  </si>
  <si>
    <t>Содержание кладбища, гп Северо-Енисейский</t>
  </si>
  <si>
    <t>Содержание кладбища, п. Тея</t>
  </si>
  <si>
    <t>Содержание кладбища, п. Вангаш</t>
  </si>
  <si>
    <t>Содержание кладбища, п. Брянка</t>
  </si>
  <si>
    <t>Содержание кладбища, п. Вельмо</t>
  </si>
  <si>
    <t>Содержание территорий общего пользования (скверов, парков, зеленых зон, иных мест общего пользования), гп Северо-Енисейский</t>
  </si>
  <si>
    <t>Устройство и демонтаж зимнего городка, п. Брянка</t>
  </si>
  <si>
    <t>Устройство и демонтаж зимнего городка, гп Северо-Енисейский</t>
  </si>
  <si>
    <t>Устройство и демонтаж зимнего городка, п. Вангаш</t>
  </si>
  <si>
    <t>Устройство и демонтаж зимнего городка, п. Новая Калами</t>
  </si>
  <si>
    <t>Устройство и демонтаж зимнего городка, п. Тея</t>
  </si>
  <si>
    <t>Устройство и демонтаж зимнего городка, п. Вельмо</t>
  </si>
  <si>
    <t>2210086640</t>
  </si>
  <si>
    <t>2220080308</t>
  </si>
  <si>
    <t>0440000000</t>
  </si>
  <si>
    <t>0810077450</t>
  </si>
  <si>
    <t>08100S5110</t>
  </si>
  <si>
    <t>0810188000</t>
  </si>
  <si>
    <t>0810188060</t>
  </si>
  <si>
    <t>0820077450</t>
  </si>
  <si>
    <t>0840188010</t>
  </si>
  <si>
    <t>0840188030</t>
  </si>
  <si>
    <t>0840188040</t>
  </si>
  <si>
    <r>
      <t xml:space="preserve">9                       </t>
    </r>
    <r>
      <rPr>
        <sz val="10"/>
        <rFont val="Times New Roman"/>
        <family val="1"/>
        <charset val="204"/>
      </rPr>
      <t>(гр.6/гр.4*100)</t>
    </r>
  </si>
  <si>
    <r>
      <t xml:space="preserve">Отдельное мероприятие 2. </t>
    </r>
    <r>
      <rPr>
        <sz val="12"/>
        <rFont val="Times New Roman"/>
        <family val="1"/>
        <charset val="204"/>
      </rPr>
      <t>«Выплата пенсии за выслугу лет лицам, замещавшим должности муниципальной службы и муниципальные должности на постоянной основе в органах местного самоуправления Северо-Енисейского района на основании решения Северо-Енисейского районного Совета депутатов от 14.06.2011 № 303-20»</t>
    </r>
  </si>
  <si>
    <t>0330000000</t>
  </si>
  <si>
    <t>Выплата пенсии за выслугу лет лицам, замещавшим должности муниципальной службы и муниципальные должности на постоянной основе в органах местного самоуправления Северо-Енисейского района на основании решения Северо-Енисейского районного Совета депутатов от 14.06.2011 № 303-20</t>
  </si>
  <si>
    <t>0330086657</t>
  </si>
  <si>
    <t>Дополнительные меры социальной поддержки отдельных категорий граждан-граждан, награжденных знаками отличия Северо-Енисейского района</t>
  </si>
  <si>
    <t>Дополнительные меры социальной поддержки для отдельных категорий граждан - граждан, обучающихся в высших и средних специализированных образовательных организациях Красноярского края</t>
  </si>
  <si>
    <t>Дополнительные меры социальной поддержки и социальной помощи для отдельных категорий граждан - семьям, воспитывающим детей-инвалидов</t>
  </si>
  <si>
    <t>Дополнительные меры социальной поддержки и социальной помощи для отдельных категорий граждан в виде единовременной адресной материальной помощи отдельным категориям граждан, проживающим в районе</t>
  </si>
  <si>
    <t>Дополнительные меры социальной поддержки и социальной помощи для отдельных категорий граждан - одиноким гражданам, достигшим возраста - женщины 55 лет, мужчины 60 лет и одиноким неработающим гражданам, имеющим группу инвалидности, со среднедушевым денежным доходом ниже величины прожиточного минимума, установленного на душу населения Красноярского края для Северо-Енисейского района</t>
  </si>
  <si>
    <t>Дополнительные меры социальной поддержки и социальной помощи для отдельных категорий граждан в виде единовременной адресной материальной помощи на приобретение овощей неработающим гражданам, достигшим возраста – женщины 55 лет, мужчины 60 лет, постоянно проживающим на территории района, которым назначена трудовая пенсия по старости и (или) по инвалидности, имеющим стаж работы в районе не менее 10 лет</t>
  </si>
  <si>
    <t>Дополнительные меры социальной поддержки и социальной помощи для отдельных категорий граждан в виде единовременной выплаты ветеранам Великой Отечественной войны, пожилым гражданам к празднованию годовщины Победы в Великой Отечественной войне 1941- 1945 годов, Дню пожилого человека с поздравлениями от имени Главы Северо-Енисейского района</t>
  </si>
  <si>
    <t>0380081080</t>
  </si>
  <si>
    <t>0380081100</t>
  </si>
  <si>
    <t>Субсидия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</t>
  </si>
  <si>
    <t>Приобретение комплектов технологического оборудования для пищеблоков</t>
  </si>
  <si>
    <t>Приобретение и установка санитарно-технических материалов и оборудования</t>
  </si>
  <si>
    <t>Приобретение и замена электротехнического оборудования</t>
  </si>
  <si>
    <t>0210078400</t>
  </si>
  <si>
    <t>0210080010</t>
  </si>
  <si>
    <t>0210080215</t>
  </si>
  <si>
    <t>0210080390</t>
  </si>
  <si>
    <t>0210080400</t>
  </si>
  <si>
    <t>02100S8400</t>
  </si>
  <si>
    <t>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образования»»</t>
  </si>
  <si>
    <t>Обеспечение молоком муниципальных образовательных учреждений для организации потребления учащимися 1-5 классов общеобразовательных учреждений</t>
  </si>
  <si>
    <t>0230076490</t>
  </si>
  <si>
    <t>0230086687</t>
  </si>
  <si>
    <t>0230086688</t>
  </si>
  <si>
    <t>0230086689</t>
  </si>
  <si>
    <t>0230086693</t>
  </si>
  <si>
    <t>0230086694</t>
  </si>
  <si>
    <t>0230086695</t>
  </si>
  <si>
    <t>0230086696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</si>
  <si>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по министерству финансов Красноярского края в рамках непрограммных расходов отдельных органов исполнительной власти</t>
  </si>
  <si>
    <t>Персональные выплаты, устанавливаемые в целях повышения оплаты труда молодым специалистам, персональные выплаты, устанавливаемые с учётом опыта работы при наличии учёной степени, почётного звания, нагрудного знака (значка), по министерству финансов Красноярского края в рамках непрограммных расходов отдельных органов исполнительной власти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</si>
  <si>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по министерству финансов Красноярского края в рамках непрограммных расходов отдельных органов исполнительной власти</t>
  </si>
  <si>
    <t>0240010210</t>
  </si>
  <si>
    <t>0240010480</t>
  </si>
  <si>
    <t>0240075880</t>
  </si>
  <si>
    <t>0240080150</t>
  </si>
  <si>
    <t>0250010210</t>
  </si>
  <si>
    <t>Капитальный ремонт участка сети холодного водоснабжения от здания школьных мастерских, ул. Дражников, 14 до здания муниципального бюджетного дошкольного образовательного учреждения «Новокаламинский детский сад № 7», ул. Нагорная, 9, п. Новая Калами</t>
  </si>
  <si>
    <t>Капитальный ремонт участка теплосети от здания школьных мастерских, ул. Дражников, 14 до здания муниципального бюджетного дошкольного образовательного учреждения «Новокаламинский детский сад № 7», ул. Нагорная, 9, п. Новая Калами</t>
  </si>
  <si>
    <t>Третья очередь строительства объекта капитального строительства «Расходный склад нефтепродуктов в пос. Енашимо»</t>
  </si>
  <si>
    <t>Приобретение запасных частей и расходных материалов для коммунальной техники, расходных материалов для нужд жилищно-коммунального хозяйства</t>
  </si>
  <si>
    <t>Приобретение автоцистерны для перевозки пищевых жидкостей</t>
  </si>
  <si>
    <t>Первая очередь строительства участка надземных инженерных сетей тепловодоснабжения от ЦПК № 1 до тепловой камеры № 133А, ул. Донского, п Северо-Енисейский</t>
  </si>
  <si>
    <t>Расходы на получение технических условий для технологического присоединения к сетям электроснабжения для подготовки проектной документации на строительство объектов муниципальной собственности Северо-Енисейского района</t>
  </si>
  <si>
    <t>0410080091</t>
  </si>
  <si>
    <t>0410080358</t>
  </si>
  <si>
    <t>0410080366</t>
  </si>
  <si>
    <t>0410080422</t>
  </si>
  <si>
    <t>0410080468</t>
  </si>
  <si>
    <t>0410081660</t>
  </si>
  <si>
    <t>0410086681</t>
  </si>
  <si>
    <t>Подпрограмма 2. «Чистая вода Северо-Енисейского района»</t>
  </si>
  <si>
    <t>0420000000</t>
  </si>
  <si>
    <t>Долевое участие по субсидии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 и очистки сточных вод, в рамках подпрограммы «Чистая вода» государственной программы Красноярского края «Реформирование и модернизация жилищно-коммунального хозяйства»</t>
  </si>
  <si>
    <t>0420075720</t>
  </si>
  <si>
    <t>04200S5720</t>
  </si>
  <si>
    <t>Субсидия на возмещение фактически понесенных затрат теплоснабжающих организаций, оказывающих услуги по доставке топлива твердого (швырок всех групп пород) для населения п. Вельмо Северо-Енисейского района</t>
  </si>
  <si>
    <t>0440086685</t>
  </si>
  <si>
    <t>Приобретение первичных средств пожаротушения, противопожарного инвентаря, знаков пожарной безопасности</t>
  </si>
  <si>
    <t>Ремонт системы оповещения населения района на случай пожара</t>
  </si>
  <si>
    <t>0520082130</t>
  </si>
  <si>
    <t>0520082160</t>
  </si>
  <si>
    <t>0910010210</t>
  </si>
  <si>
    <t>0910074180</t>
  </si>
  <si>
    <t>0910080238</t>
  </si>
  <si>
    <t>09100S4180</t>
  </si>
  <si>
    <t>0920010210</t>
  </si>
  <si>
    <t>0920080073</t>
  </si>
  <si>
    <t>0920080074</t>
  </si>
  <si>
    <t>Укладка водопропускной трубки, ул. Школьная, 2, п. Брянка</t>
  </si>
  <si>
    <t>Текущий ремонт кольцевой транспортной развязки на пересечении ул. Ленина и ул. Гоголя, гп Северо-Енисейский</t>
  </si>
  <si>
    <t>1210080093</t>
  </si>
  <si>
    <t>1210086683</t>
  </si>
  <si>
    <t>Субсидия на возмещение недополученных доходов, возникающих у перевозчиков при исполнении муниципальной программы пассажирских перевозок автомобильным транспортом по маршрутам с небольшой интенсивностью пассажиропотоков в условиях регулирования тарифов</t>
  </si>
  <si>
    <t>1230080415</t>
  </si>
  <si>
    <t>1230080416</t>
  </si>
  <si>
    <t>Строительство объекта капитального строительства «24-квартирный жилой дом по ул. Школьная (стр. №3) на территории микрорайона «Тарасовский» в р.п. Тея»</t>
  </si>
  <si>
    <t>1640080384</t>
  </si>
  <si>
    <t>1640086681</t>
  </si>
  <si>
    <t>Капитальный ремонт 2 квартирного дома, ул. Молодежная, 7, кв. 2, п. Тея</t>
  </si>
  <si>
    <t>1660086664</t>
  </si>
  <si>
    <t>1660086665</t>
  </si>
  <si>
    <t>1670010210</t>
  </si>
  <si>
    <t>Подпрограмма 1. «Управление муниципальным долгом Северо-Енисейского района»</t>
  </si>
  <si>
    <t>1800000000</t>
  </si>
  <si>
    <t>Расходы на обслуживание муниципального долга</t>
  </si>
  <si>
    <t>1810085400</t>
  </si>
  <si>
    <t>Производство и распространение материалов органов местного самоуправления в газете «Северо-Енисейский Вестник» и ее приложениях</t>
  </si>
  <si>
    <t>Производство и размещение материалов о деятельности и решениях органов местного самоуправления, иной социально-значимой информации в газете «Северо-Енисейский Вестник» и ее приложениях</t>
  </si>
  <si>
    <t>2010188080</t>
  </si>
  <si>
    <t>2010188090</t>
  </si>
  <si>
    <t>Оплата расходов управляющей организации по решениям, принятым на общих собраниях собственниками жилых помещений в многоквартирных домах, часть жилых помещений в которых принадлежит муниципальному образованию Северо-Енисейский район</t>
  </si>
  <si>
    <t>2110080467</t>
  </si>
  <si>
    <t>Увеличение стоимости материальных запасов и основных средств дошкольных образовательных учреждений Северо-Енисейского района путем приобретения необходимых таким учреждениям товаров для их последующей передачи в Управление образования администрации Северо-Енисейского района с целью распределения по сети подведомственных муниципальных дошкольных образовательных учреждений района</t>
  </si>
  <si>
    <t>Расходы на получение технических условий для технологического присоединения к сетям электроснабжения объектов муниципальной собственности Северо-Енисейского района</t>
  </si>
  <si>
    <t>2130080334</t>
  </si>
  <si>
    <t>2130086681</t>
  </si>
  <si>
    <t>Приобретение, доставка, хранение и установка баннеров, аншлагов, п. Вангаш, п. Новоерудинский</t>
  </si>
  <si>
    <t>Текущий ремонт мостиков - переходов через теплотрассы, п. Тея</t>
  </si>
  <si>
    <t>Содержание мест общего пользования (устройство водоотводных канав, ул. Юбилейная, 9, ул. Юбилейная, 53, п. Новая Калами)</t>
  </si>
  <si>
    <t>Подготовка проектной документации с получением положительного заключения государственной экспертизы и оформлением инженерных изысканий по объекту строительства «Кладбище № 2», ул. Механическая, 7, гп Северо-Енисейский</t>
  </si>
  <si>
    <t>Приобретение, доставка, хранение и установка баннеров, аншлагов, флагов, гирлянд и прочей банерной продукции, п. Новая Калами</t>
  </si>
  <si>
    <t>Содержание территории общего пользования (скверов, парков, зеленых зон и т.д.) п. Новая Калами</t>
  </si>
  <si>
    <t>2210080141</t>
  </si>
  <si>
    <t>2210080171</t>
  </si>
  <si>
    <t>2210080186</t>
  </si>
  <si>
    <t>2210086080</t>
  </si>
  <si>
    <t>2210086662</t>
  </si>
  <si>
    <t>2210086681</t>
  </si>
  <si>
    <t>2210086820</t>
  </si>
  <si>
    <t>2210086911</t>
  </si>
  <si>
    <t>Расходы на реализацию проекта «По благоустройству территорий и повышению активности населения в решении вопросов местного значения» за счет прочих безвозмездных поступлений в бюджеты муниципальных районов</t>
  </si>
  <si>
    <t>22200S7410</t>
  </si>
  <si>
    <t>Подпрограмма 1. «Формирование комфортной городской (сельской) среды Северо-Енисейского района»</t>
  </si>
  <si>
    <t>Благоустройство дворовых территорий многоквартирных домов за счет прочих безвозмездных поступлений в бюджеты муниципальных районов</t>
  </si>
  <si>
    <t>Субсидии бюджетам муниципальных образований на софинансирование муниципальных программ формирования современной городской среды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</si>
  <si>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 «Формирование комфортной городской (сельской) среды Северо-Енисейского района на 2018-2022 годы»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01.11.2017 №416-п «Об утверждении муниципальной программы «Об утверждении муниципальной программы «Формирование комфортной городской (сельской) среды Северо-Енисейского района на 2018-2022 годы») </t>
    </r>
  </si>
  <si>
    <t>2400000000</t>
  </si>
  <si>
    <t>2410080404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</si>
  <si>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культуры, по министерству финансов Красноярского края в рамках непрограммных расходов отдельных органов исполнительной власти</t>
  </si>
  <si>
    <t>0810010490</t>
  </si>
  <si>
    <t>08100S7450</t>
  </si>
  <si>
    <t>0810188001</t>
  </si>
  <si>
    <t>Гастрольная деятельность творческих коллективов района</t>
  </si>
  <si>
    <t>Проведение районного фестиваля «Искусство против наркотиков»</t>
  </si>
  <si>
    <t>Гастрольная деятельность народного театра «Самородок», кукольного театра «Чударики», патриотического театра «Костер»</t>
  </si>
  <si>
    <t>Проведение межнационального этно-туристического фестиваля «СЭВЭКИ - Легенды Севера»</t>
  </si>
  <si>
    <t>0820010310</t>
  </si>
  <si>
    <t>0820010490</t>
  </si>
  <si>
    <t>0820078400</t>
  </si>
  <si>
    <t>0820080323</t>
  </si>
  <si>
    <t>0820080324</t>
  </si>
  <si>
    <t>08200S8400</t>
  </si>
  <si>
    <t>0820188101</t>
  </si>
  <si>
    <t>0840010210</t>
  </si>
  <si>
    <t>Подпрограмма 4 "Обеспечение условий реализации муниципальной программы и прочие мероприятия"</t>
  </si>
  <si>
    <t>0830010310</t>
  </si>
  <si>
    <t>Капитальный ремонт здания муниципального бюджетного общеобразовательного учреждения «Вельминская основная школа № 9», ул. Центральная, 25, п. Вельмо</t>
  </si>
  <si>
    <t>Приобретение комплектов медицинского оборудования для медицинских кабинетов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</si>
  <si>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капитальный ремонт здания муниципального бюджетного общеобразовательного учреждения «Северо-Енисейская средняя школа № 1 имени Е.С. Белинского», ул. 40 лет Победы, 12А, гп Северо-Енисейский</t>
  </si>
  <si>
    <t>Капитальный ремонт здания Управления образования администрации Северо-Енисейского района, ул. Ленина, 50, гп Северо-Енисейский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</si>
  <si>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капитального ремонта здания муниципального бюджетного общеобразовательного учреждения «Северо-Енисейская средняя школа № 2», ул. Карла Маркса, 26, гп Северо-Енисейский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</si>
  <si>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капитальный ремонт здания муниципального бюджетного общеобразовательного учреждения «Брянковская средняя школа № 5», ул. Школьная, 42, п. Брянка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</si>
  <si>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 (замена покрытия кровли МБДОУ № 5)</t>
  </si>
  <si>
    <t>0210080011</t>
  </si>
  <si>
    <t>0210080020</t>
  </si>
  <si>
    <t>0210080230</t>
  </si>
  <si>
    <t>0210080330</t>
  </si>
  <si>
    <t>0210080485</t>
  </si>
  <si>
    <t xml:space="preserve"> за  1 полугодие 2019 года</t>
  </si>
  <si>
    <t>за 1 полугодие 2019 года</t>
  </si>
  <si>
    <t>Оценка реализации программы по итогам   2019 года  (%)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</si>
  <si>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</si>
  <si>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Финансовое обеспечение дополнительных мер социальной поддержки для всех обучающихся образовательных организаций Северо-Енисейского района, которые не обеспечены мерой социальной поддержки по предоставлению горячего завтрака без взимания платы в соответствии со статьей 11 Закона Красноярского края от 02 ноября 2000 года № 12-961 «О защите прав ребенка»</t>
  </si>
  <si>
    <t>Транспортные расходы по перевозке в 2019 году автомобильным транспортом по маршруту гп Северо-Енисейский – п. Тея – гп Северо-Енисейский учащихся муниципального бюджетного общеобразовательного учреждения «Тейская средняя школа № 3», для посещения бассейна муниципального бюджетного физкультурно-оздоровительного учреждения «Бассейн «Аяхта» Северо-Енисейского района</t>
  </si>
  <si>
    <t>Транспортные расходы по перевозке в 2019 году автомобильным транспортом по маршруту гп Северо-Енисейский - п. Новая-Калами - гп Северо-Енисейский учащихся муниципального бюджетного общеобразовательного учреждения "Новокаламинская средняя школа № 6", для посещения бассейна муниципального бюджетного физкультурно-оздоровительного учреждения "Бассейн "Аяхта" Северо-Енисейского района</t>
  </si>
  <si>
    <t>Дополнительное использование финансовых средств бюджета Северо-Енисейского района в целях реализации полномочий органов местного самоуправления муниципального района в 2019 году по осуществлению в пределах своих полномочий мероприятий по обеспечению организации отдыха детей в каникулярное время в возрасте от 7 до 18 лет, являющихся гражданами Российской Федерации, проживающих на территории Северо-Енисейского района и не относящимся к категории детей, указанным в статьях 7.2 и 7.5 Закона Красноярского края от 07.07.2009 № 8-3618 «Об обеспечении прав детей на отдых, оздоровление и занятость в Красноярском крае» по оплате 30 процентов стоимости 72 путевок в загородные оздоровительные лагеря, расположенные на территории Красноярского края, частичная оплата стоимости которых предусмотрена пунктом г) части 1 статьи 1 Закона Красноярского края «О наделении органов местного самоуправления муниципальных районов и городских округов края государственными полномочиями по организации и обеспечению отдыха и оздоровления детей»</t>
  </si>
  <si>
    <t>Дополнительное использование финансовых средств бюджета Северо-Енисейского района в целях реализации полномочий органов местного самоуправления муниципального района в 2019 году по осуществлению в пределах своих полномочий мероприятий по обеспечению организации отдыха детей в каникулярное время 540 детям, посещающим лагеря с дневным пребыванием детей (не менее 21 календарного дня) муниципальных образовательных организаций Северо-Енисейского оплаты 30 процентов стоимости набора продуктов питания или готовых блюд и их транспортировки в лагеря с дневным пребыванием детей, установленной в пункте 2 статьи 9.1 Закона Красноярского края от 07.07.2009 № 8-3618 «Об обеспечении прав детей на отдых, оздоровление и занятость в Красноярском крае»</t>
  </si>
  <si>
    <t>Дополнительное использование финансовых средств бюджета Северо-Енисейского района на финансовое обеспечение в 2019 году мероприятий, предусмотренных Законом Красноярского края «О наделении органов местного самоуправления муниципальных районов и городских округов края государственными полномочиями по организации и обеспечению отдыха и оздоровления детей», а также дополнительных мероприятий, способствующих сохранению (улучшению) показателей результативности, достигнутых в 2016-2018 годах по охране и укреплению здоровья детей в целях создания условий в Северо-Енисейском районе, обеспечивающих полноценный отдых, оздоровление, занятость детей, сохранения и укрепления здоровья учащихся, повышения эффективности организации доступного и безопасного отдыха и оздоровления детей, укрепления здоровья детей, совершенствования организации питания, детям в возрасте от 7 до 18 лет, являющимися гражданами Российской Федерации, проживающих на территории Северо-Енисейского района и не относящимся к категории детей, указанным в статьях 7.2 и 7.5 Закона Красноярского края от 07.07.2009 № 8-3618 «Об обеспечении прав детей на отдых, оздоровление и занятость в Красноярском крае» по оплате 100 процентов стоимости 15 путевок в загородные оздоровительные лагеря, расположенные на территории Красноярского края</t>
  </si>
  <si>
    <t>Дополнительное использование финансовых средств бюджета Северо-Енисейского района на финансовое обеспечение в 2019 году мероприятий, предусмотренных Законом Красноярского края «О наделении органов местного самоуправления муниципальных районов и городских округов края государственными полномочиями по организации и обеспечению отдыха и оздоровления детей», а также дополнительных мероприятий, способствующих сохранению (улучшению) показателей результативности, достигнутых в 2016-2018 годах по охране и укреплению здоровья детей в целях создания условий в Северо-Енисейском районе, обеспечивающих полноценный отдых, оздоровление, занятость детей, сохранения и укрепления здоровья учащихся, повышения эффективности организации доступного и безопасного отдыха и оздоровления детей, укрепления здоровья детей, совершенствования организации питания, на содержание3,5 ставок педагогов дополнительного образования, исполняющих функции по сопровождению детей</t>
  </si>
  <si>
    <t>Дополнительное использование финансовых средств бюджета Северо-Енисейского района на финансовое обеспечение в 2019 году мероприятий, предусмотренных Законом Красноярского края «О наделении органов местного самоуправления муниципальных районов и городских округов края государственными полномочиями по организации и обеспечению отдыха и оздоровления детей», а также дополнительных мероприятий, способствующих сохранению (улучшению) показателей результативности, достигнутых в 2016-2018 годах по охране и укреплению здоровья детей в целях создания условий в Северо-Енисейском районе, обеспечивающих полноценный отдых, оздоровление, занятость детей, сохранения и укрепления здоровья учащихся, повышения эффективности организации доступного и безопасного отдыха и оздоровления детей, укрепления здоровья детей, совершенствования организации питания, 20 детям, посещающим лагеря с дневным пребыванием детей (не менее 21 календарного дня) муниципальных образовательных организаций Северо-Енисейского района по оплате 100 процентов стоимости набора продуктов питания или готовых блюд и их транспортировки в лагеря с дневным пребыванием детей, установленной в пункте 2 статьи 9.1 Закона Красноярского края от 07.07.2009 № 8-3618 «Об обеспечении прав детей на отдых, оздоровление и занятость в Красноярском крае»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</si>
  <si>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</si>
  <si>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</si>
  <si>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</si>
  <si>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</si>
  <si>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</si>
  <si>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</si>
  <si>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Предоставление иных межбюджетных трансфертов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в рамках подпрограммы «Стимулирование органов местного самоуправления края к эффективной реализации полномочий, закрепленных за муниципальными образованиями» государственной программы Красноярского края «Содействие развитию местного самоуправления»</t>
  </si>
  <si>
    <t>0240077440</t>
  </si>
  <si>
    <t>Работы, услуги по содержанию имущества</t>
  </si>
  <si>
    <t>0240188061</t>
  </si>
  <si>
    <t>0240188161</t>
  </si>
  <si>
    <t>0240188261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</si>
  <si>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</si>
  <si>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0250188061</t>
  </si>
  <si>
    <t>0250289070</t>
  </si>
  <si>
    <t>Утверждено ассигнований по программе, всего на 2019 год (тыс.руб.)</t>
  </si>
  <si>
    <t>профинансировано (тыс.руб.)</t>
  </si>
  <si>
    <t>освоено (тыс.руб.)</t>
  </si>
  <si>
    <t>остаток (тыс.руб.)</t>
  </si>
  <si>
    <t>Остаток ассигнований по программе, всего на 2019 год (тыс.руб.)</t>
  </si>
  <si>
    <t>Субвенции бюджетам муниципальных образований на финансирование расходов по социальному обслуживанию граждан, в том числе по предоставлению мер социальной поддержки работникам муниципальных учреждений социального обслуживания (в соответствии с Законом края от 9 декабря 2010 года № 11-5397),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</si>
  <si>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Субвенции бюджетам муниципальных образований на осуществление государственных полномочий по организации деятельности органов управления системой социальной защиты населения (в соответствии с Законом края от 20 декабря 2005 года № 17-4294)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</si>
  <si>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Субвенции бюджетам муниципальных образований на обеспечение бесплатного проезда детей и лиц, сопровождающих организованные группы детей, к месту отдыха и обратно (в соответствии с Законом края от 9 декабря 2010 года № 11-5397) в рамках подпрограммы «Социальная поддержка семей, имеющих детей» государственной программы Красноярского края «Развитие системы социальной поддержки граждан»</t>
  </si>
  <si>
    <t>Дополнительные меры социальной поддержки и социальной помощи для отдельных категорий граждан - пенсионерам в виде ежемесячных денежных выплат неработающим гражданам, имеющим длительный трудовой стаж на территории Северо-Енисейского района (женщины не менее 25 лет, мужчины не менее 30 лет) и постоянно проживающим в районе</t>
  </si>
  <si>
    <t>Дополнительные меры социальной поддержки и социальной помощи для отдельных категорий граждан - семьям с новорожденными детьми</t>
  </si>
  <si>
    <t>Дополнительные меры социальной поддержки и социальной помощи для отдельных категорий граждан - беременным женщинам, проживающим в районе</t>
  </si>
  <si>
    <t>0380289010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</si>
  <si>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«Модернизация, реконструкция и капитальный ремонт объектов коммунальной инфраструктуры муниципальных образований»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</si>
  <si>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Приобретение технологического оборудования для котельных населенных пунктов Северо-Енисейского района</t>
  </si>
  <si>
    <t>Актуализация схем теплоснабжения, подготовка и актуализация схем водоснабжения и водоотведения населенных пунктов Северо-Енисейского района</t>
  </si>
  <si>
    <t>Содержание муниципального имущества (регулировка и настройка сетей теплоснабжения гп Северо-Енисейский для оптимизации режима распределения тепловой энергии)</t>
  </si>
  <si>
    <t>Капитальный ремонт ТПС № 3, ул. Карла Маркса, гп Северо-Енисейский</t>
  </si>
  <si>
    <t>Капитальный ремонт участка теплосети, ТПС № 2 до ТК № 133, ул. Донского, гп Северо-Енисейский</t>
  </si>
  <si>
    <t>Капитальный ремонт здания бани, ул. Лесная, 2 А, п. Тея</t>
  </si>
  <si>
    <t>Внесение изменений в проектную документацию по объекту капитального строительства «Расходный склад нефтепродуктов в пос. Енашимо»</t>
  </si>
  <si>
    <t>Кадастровые работы, не включенные в сметную стоимость строительства объекта капитального строительства «Расходный склад нефтепродуктов в пос. Енашимо»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</si>
  <si>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линейного объекта строительства "Участок тепловодоснабжения от котельной по ул. Школьная, 44 до двух строящихся объектов, ул. Новая, 9А и ул. Новая, 9Б в п. Брянка"</t>
  </si>
  <si>
    <t>Вторая очередь строительства участка надземных инженерных сетей тепловодоснабжения от ЦПК № 1 до тепловой камеры № 133А, ул. Донского, гп Северо-Енисейский</t>
  </si>
  <si>
    <t>Приобретение водогрейного котла в комплекте с горелкой и автоматикой безопасности для котельной в п. Вангаш</t>
  </si>
  <si>
    <t>Приобретение водогрейного котла в комплекте с горелкой и автоматикой безопасности для котельной в п. Брянка</t>
  </si>
  <si>
    <t>Приобретение водогрейного котла в комплекте с горелкой и автоматикой безопасности для котельной №3 в гп Северо-Енисейский</t>
  </si>
  <si>
    <t>Софинансирование 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«Модернизация, реконструкция и капитальный ремонт объектов коммунальной инфраструктуры муниципальных образований»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</si>
  <si>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0410080305</t>
  </si>
  <si>
    <t>0410080335</t>
  </si>
  <si>
    <t>0410080354</t>
  </si>
  <si>
    <t>0410080355</t>
  </si>
  <si>
    <t>0410080361</t>
  </si>
  <si>
    <t>0410080481</t>
  </si>
  <si>
    <t>0410080482</t>
  </si>
  <si>
    <t>0410080483</t>
  </si>
  <si>
    <t>0410080484</t>
  </si>
  <si>
    <t>0410081810</t>
  </si>
  <si>
    <t>0410081830</t>
  </si>
  <si>
    <t>0410081840</t>
  </si>
  <si>
    <t>Субсидии бюджетам муниципальных образований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 и очистки сточных вод, в рамках подпрограммы «Чистая вода»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</si>
  <si>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Услуги по техническому сопровождению в органах государственной экспертизы проектной документации на строительство объекта «Водозабор подземных вод для хозяйственно-питьевого водоснабжения», гп Северо-Енисейский</t>
  </si>
  <si>
    <t>0420080367</t>
  </si>
  <si>
    <t>0420086681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</si>
  <si>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</si>
  <si>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Субсидия на финансовое обеспечение затрат, связанных с организацией в границах района теплоснабжения населения в части затрат по приобретению (закупу) котельно-печного топлива</t>
  </si>
  <si>
    <t>Субсидия на возмещение фактически понесенных затрат, связанных с организацией в границах района теплоснабжения населения теплоснабжающим и энергосбытовым организациям, осуществляющим производство и (или) реализацию тепловой и электрической энергии, не включенных в тарифы на коммунальные услуги вследствие ограничения их роста, в части доставки котельно-печного топлива</t>
  </si>
  <si>
    <t>Субсидия на возмещение недополученных доходов по созданию условий для обеспечения жителей района услугами бытового обслуживания в части услуг муниципальных бань (п. Тея)</t>
  </si>
  <si>
    <t>Субсидия на возмещение недополученных доходов по созданию условий для обеспечения жителей района услугами бытового обслуживания в части услуг муниципальных бань (п. Вангаш)</t>
  </si>
  <si>
    <t>Субсидия на возмещение недополученных доходов по созданию условий для обеспечения жителей района услугами бытового обслуживания в части услуг муниципальных бань (п. Новая Калами)</t>
  </si>
  <si>
    <t>Субсидия на возмещение фактически понесенных затрат, связанных с организацией в границах района теплоснабжения населения в части производства и (или) реализации топлива твердого (швырок всех групп пород)</t>
  </si>
  <si>
    <t>Субсидия на возмещение недополученных доходов по созданию условий для обеспечения жителей района услугами бытового обслуживания в части услуг муниципальных бань (гп Северо-Енисейский)</t>
  </si>
  <si>
    <t>Субсидия на возмещение недополученных доходов по созданию условий для обеспечения жителей района услугами бытового обслуживания в части услуг муниципальных бань (п. Енашимо)</t>
  </si>
  <si>
    <t>Субсидия на возмещение фактически понесенных затрат по организации водоснабжения населения в части доставки воды автомобильным транспортом от центральной водокачки к водоразборным колонкам и на содержание водоразборных колонок в гп Северо-Енисейский</t>
  </si>
  <si>
    <t>Подпрограмма 4. «Энергосбережение и повышение энергетической эффективности в Северо-Енисейском районе»</t>
  </si>
  <si>
    <t>Субвенции бюджетам муниципальных образований 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 (в соответствии с Законом края от 20 декабря 2012 года № 3-963) в рамках подпрограммы «Энергоэффективность и развитие энергетики»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</si>
  <si>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0430075770</t>
  </si>
  <si>
    <t>Оказание авиационных услуг в период весеннего половодья и пожароопасного сезона</t>
  </si>
  <si>
    <t>Получение специализированной гидрометеорологической информации</t>
  </si>
  <si>
    <t>Обеспечение пропаганды знаний в области гражданской обороны и защиты населения и территории района от чрезвычайных ситуаций природного и техногенного характера</t>
  </si>
  <si>
    <t>Аттестация объекта информатизации по требованиям безопасности информации или проведение технического контроля объекта информатизации</t>
  </si>
  <si>
    <t>0510082000</t>
  </si>
  <si>
    <t>0510082030</t>
  </si>
  <si>
    <t>0510082040</t>
  </si>
  <si>
    <t>0510082050</t>
  </si>
  <si>
    <t>0510188061</t>
  </si>
  <si>
    <t>Ремонт и обслуживание сетей противопожарного водопровода</t>
  </si>
  <si>
    <t>Очистка от снега подъездов к противопожарному водоснабжению (пожарным водоемам, пирсам, гидрантам)</t>
  </si>
  <si>
    <t>Изготовление печатной продукции на тему исполнения первичных мер пожарной безопасности для населения района</t>
  </si>
  <si>
    <t>0520082070</t>
  </si>
  <si>
    <t>Подпрограмма 3 «Профилактика правонарушений в районе»</t>
  </si>
  <si>
    <t>0530000000</t>
  </si>
  <si>
    <t>Оказание услуг по предоставлению доступа к системе видеонаблюдения, установленной в местах с массовым пребыванием людей гп Северо-Енисейский</t>
  </si>
  <si>
    <t>Выпуск цветных информационных буклетов правоохранительной направленности и буклетов пропагандирующих идеи патриотизма, межнационального и межрелигиозного взаимоуважения и взаимопомощи</t>
  </si>
  <si>
    <t>0530080336</t>
  </si>
  <si>
    <t>0530080337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</si>
  <si>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</si>
  <si>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Капитальный ремонт здания центральной районной библиотеки МБУ "ЦБС" по ул. Ленина, 52, гп Северо-Енисейский</t>
  </si>
  <si>
    <t>Софинансирование 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условий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</si>
  <si>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Софинансирование субсидии бюджетам муниципальных образований на выравнивание обеспеченности муниципальных образований Красноярского края по реализации ими отдельных расходных обязательств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Красноярского края» государственной программы Красноярского края «Управление государственными финансами» в части комплектования библиотечного фонда муниципального бюджетного учреждения «Централизованная библиотечная система Северо-Енисейского района»</t>
  </si>
  <si>
    <t>Предоставление иных межбюджетных трансфертов бюджетам муниципальных образований края на создание модельных муниципальных библиотек в рамках подпрограммы «Сохранение культурного наследия» государственной программы Красноярского края «Развитие культуры и туризма»</t>
  </si>
  <si>
    <t>0810074880</t>
  </si>
  <si>
    <t>0810080215</t>
  </si>
  <si>
    <t>0810080216</t>
  </si>
  <si>
    <t>0810080487</t>
  </si>
  <si>
    <t>08100S4880</t>
  </si>
  <si>
    <t>0810188061</t>
  </si>
  <si>
    <t>0810188101</t>
  </si>
  <si>
    <t>0810188160</t>
  </si>
  <si>
    <t>0810188161</t>
  </si>
  <si>
    <t>081A154540</t>
  </si>
  <si>
    <t>Организация выступления Северо-Енисейского района во время празднования масленицы в г. Красноярске в рамках проведения Всемирной зимней универсиады 2019 года</t>
  </si>
  <si>
    <t>Проведение районной акции «Североенисейцы-Защитникам Отечества» в рамках празднования Дня Победы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</si>
  <si>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 (капитальный ремонт кровли СДК ул. Юбилейная, Новая Калами)</t>
  </si>
  <si>
    <t>0820010480</t>
  </si>
  <si>
    <t>0820080314</t>
  </si>
  <si>
    <t>0820188061</t>
  </si>
  <si>
    <t>0820188161</t>
  </si>
  <si>
    <t>0830289061</t>
  </si>
  <si>
    <t>0830289990</t>
  </si>
  <si>
    <t>0840077450</t>
  </si>
  <si>
    <t>0840188001</t>
  </si>
  <si>
    <t>0840188061</t>
  </si>
  <si>
    <t>Субсидии бюджетам муниципальных районов и городских округов Красноярского края на поддержку действующих 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</si>
  <si>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</si>
  <si>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Изготовление и доставка элементов металлического каркаса крытой хоккейной коробки, ул. Ленина 9 А, гп Северо-Енисейский</t>
  </si>
  <si>
    <t>Текущий ремонт стадиона, ул. Фабричная,1 гп Северо-Енисейский</t>
  </si>
  <si>
    <t>Инструментальная независимая экспертиза здания муниципального бюджетного физкультурно-оздоровительного учреждения «Бассейн «Аяхта» Северо-Енисейского района», ул. Фабричная, 1Б, гп Северо-Енисейский</t>
  </si>
  <si>
    <t>Содержание муниципального имущества (монтаж резинового покрытия беговой дорожки поселкового стадиона, ул. Фабричная, гп Северо-Енисейский)</t>
  </si>
  <si>
    <t>Содержание муниципального имущества (текущий ремонт беговых дорожек на территории открытого стадиона, п. Тея)</t>
  </si>
  <si>
    <t>Приобретение ледовых коньков за счет средств безвозмездных поступлений, полученных от Президента Управляющей Компании «Южуралзолото Группа Компаний» Струкова Константина Ивановича</t>
  </si>
  <si>
    <t>Софинансирование субсидии бюджетам муниципальных районов и городских округов Красноярского края на поддержку действующих 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</si>
  <si>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Софинансирование 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</si>
  <si>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0910074360</t>
  </si>
  <si>
    <t>0910080211</t>
  </si>
  <si>
    <t>0910080489</t>
  </si>
  <si>
    <t>0910080493</t>
  </si>
  <si>
    <t>0910080494</t>
  </si>
  <si>
    <t>0910083430</t>
  </si>
  <si>
    <t>09100S4360</t>
  </si>
  <si>
    <t>0910188001</t>
  </si>
  <si>
    <t>0910188061</t>
  </si>
  <si>
    <t>0910188161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</si>
  <si>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</si>
  <si>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</si>
  <si>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</si>
  <si>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0920188061</t>
  </si>
  <si>
    <t>0950289061</t>
  </si>
  <si>
    <t>Содержание муниципального имущества (устранение просадки дорожного полотна, ул. Карла Маркса, ул. Донского, гп Северо-Енисейский в рамках текущего ремонта)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</si>
  <si>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автомобильного заезда к домам №20Б, №20В, ул. Донского, гп Северо-Енисейский</t>
  </si>
  <si>
    <t>Восстановление профиля гравийной дороги, ул. Нагорная, 14, 15, 16, п. Новая Калами</t>
  </si>
  <si>
    <t>Содержание муниципального имущества (углубление водопропускных трубок с восстановлением дорожного полотна, пересечение ул. Октябрьская с ул. Донского, заезд к дому №23, ул. Карла Маркса, гп Северо-Енисейский в рамках текущего ремонта)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</si>
  <si>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автомобильного заезда к домам №25, №27, ул. Карла Маркса, к домам №33А, №35А, ул. Донского, гп Северо-Енисейский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</si>
  <si>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 от ул. Шевченко до ул. Кутузова, гп Северо-Енисейский</t>
  </si>
  <si>
    <t>Содержание муниципального имущества (засыпка промоин улично-дорожной сети п. Новая Калами)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</si>
  <si>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автомобильного заезда к домам №6, №8, ул. Ленина, гп Северо-Енисейский</t>
  </si>
  <si>
    <t>Приобретение погрузчика универсального</t>
  </si>
  <si>
    <t>Приобретение автогрейдера</t>
  </si>
  <si>
    <t>Приобретение комплектов навесного оборудования для снегоуборочной техники</t>
  </si>
  <si>
    <t>Содержание муниципального имущества (монтаж остановочного павильона, устройство автобусного кармана, ул. Карла Маркса, гп Северо-Енисейский)</t>
  </si>
  <si>
    <t>Субсидия на возмещение фактически понесенных затрат, связанных с организацией в границах района теплоснабжения населения в части выполнения работ по устройству и содержанию участка автозимника, связанного с доставкой в район котельно-печного топлива</t>
  </si>
  <si>
    <t>1210080107</t>
  </si>
  <si>
    <t>1210080115</t>
  </si>
  <si>
    <t>1210080122</t>
  </si>
  <si>
    <t>1210080246</t>
  </si>
  <si>
    <t>1210080247</t>
  </si>
  <si>
    <t>1210080303</t>
  </si>
  <si>
    <t>1210080311</t>
  </si>
  <si>
    <t>1210080477</t>
  </si>
  <si>
    <t>1210080478</t>
  </si>
  <si>
    <t>1210080479</t>
  </si>
  <si>
    <t>1210080495</t>
  </si>
  <si>
    <t>Содержание муниципального имущества (нанесение дорожной разметки улично-дорожной сети гп Северо-Енисейский с установкой дорожных знаков)</t>
  </si>
  <si>
    <t>Содержание муниципального имущества (восстановление дорожной разметки, п. Новая Калами)</t>
  </si>
  <si>
    <t>Содержание муниципального имущества (восстановление дорожной разметки, п. Тея)</t>
  </si>
  <si>
    <t>Расходы на приобретение, доставку и установку дорожных знаков в п. Тея</t>
  </si>
  <si>
    <t>Содержание муниципального имущества (замена дорожных знаков и пешеходных ограждений, нанесение разметки пешеходных переходов, п. Новая Калами)</t>
  </si>
  <si>
    <t>Софинансирование субсидии бюджетам муниципальных образований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«Повышение безопасности дорожного движения» государственной программы Красноярского края «Развитие транспортной системы»</t>
  </si>
  <si>
    <t>Субсидии бюджетам муниципальных образований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«Повышение безопасности дорожного движения» государственной программы Красноярского края «Развитие транспортной системы»</t>
  </si>
  <si>
    <t>1230080299</t>
  </si>
  <si>
    <t>1230083510</t>
  </si>
  <si>
    <t>1230083520</t>
  </si>
  <si>
    <t>123R374920</t>
  </si>
  <si>
    <t>Подпрограмма 3 «Развитие и поддержка субъектов малого и среднего предпринимательства на территории района»</t>
  </si>
  <si>
    <t>1530000000</t>
  </si>
  <si>
    <t>Софинансирование 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«Развитие субъектов малого и среднего предпринимательства в Красноярском крае» государственной программы Красноярского края «Развитие инвестиционной, инновационной деятельности, малого и среднего предпринимательства на территории края»</t>
  </si>
  <si>
    <t>15300S6070</t>
  </si>
  <si>
    <t>Подпрограмма 1. «Стимулирование жилищного строительства на территории Северо-Енисейского района»</t>
  </si>
  <si>
    <t>Подготовка проекта планировки и межевания территории линейного объекта "Инженерные сети обеспечения коммунальной инфраструктуры территории строящихся объектов по ул. Новая, 9А и ул. Новая, 9Б, п. Брянка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</si>
  <si>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объекта коммунальной и транспортной инфраструктуры объекта микрорайон «Сосновый бор», гп Северо-Енисейский</t>
  </si>
  <si>
    <t>1610080488</t>
  </si>
  <si>
    <t>1610084490</t>
  </si>
  <si>
    <t>1610086681</t>
  </si>
  <si>
    <t>1610000000</t>
  </si>
  <si>
    <t>Подпрограмма 3. «Улучшение жилищных условий отдельных категорий граждан, проживающих на территории Северо-Енисейского района»</t>
  </si>
  <si>
    <t>1630000000</t>
  </si>
  <si>
    <t>Субсидии бюджетам муниципальных образований на предоставление социальных выплат молодым семьям на приобретение (строительство) жилья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</si>
  <si>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16300L4970</t>
  </si>
  <si>
    <t>Капитальный ремонт 18 квартирного дома, ул. Гоголя, 18, гп Северо-Енисейский</t>
  </si>
  <si>
    <t>Капитальный ремонт 2 квартирного дома, ул. Лесная, 11, кв.1, п. Тея</t>
  </si>
  <si>
    <t>Капитальный ремонт 2 квартирного дома, ул. Лесная, 23, кв. 1, п. Тея</t>
  </si>
  <si>
    <t>Капитальный ремонт 4 квартирного дома, ул. Урицкого, 2, кв. 3, 4, гп Северо-Енисейский</t>
  </si>
  <si>
    <t>Капитальный ремонт 22 квартирного дома, ул. Донского, 48, кв. 6, гп Северо-Енисейский</t>
  </si>
  <si>
    <t>Капитальный ремонт 3 квартирного дома, ул. Новая, 26, кв. 2, п. Брянка</t>
  </si>
  <si>
    <t>Капитальный ремонт 12 квартирного дома, ул. Донского, 49, кв. 2, гп Северо-Енисейский</t>
  </si>
  <si>
    <t>Капитальный ремонт 16 квартирного дома, ул. Донского, 50А, гп Северо-Енисейский</t>
  </si>
  <si>
    <t>Капитальный ремонт 12 квартирного дома, ул. Донского, 57, кв. 12, гп Северо-Енисейский</t>
  </si>
  <si>
    <t>Капитальный ремонт 16 квартирного дома, ул. Донского, 61А, гп Северо-Енисейский</t>
  </si>
  <si>
    <t>Капитальный ремонт 29 квартирного дома ул. 40 лет Победы, 5, гп Северо-Енисейский</t>
  </si>
  <si>
    <t>Капитальный ремонт 2 квартирного дома, ул. Таежная, 17, кв. 1, гп Северо-Енисейский</t>
  </si>
  <si>
    <t>Капитальный ремонт 2 квартирного дома, ул. Шевченко, 66, кв. 1, гп Северо-Енисейский</t>
  </si>
  <si>
    <t>Капитальный ремонт 16 квартирного дома ул. 40 лет Победы, 2, кв. 11, 12, гп Северо-Енисейский</t>
  </si>
  <si>
    <t>Капитальный ремонт 2 квартирного дома ул. 50 лет Октября, 4, кв. 1, п. Тея</t>
  </si>
  <si>
    <t>Капитальный ремонт 2 квартирного дома, ул. Нагорная, 13, кв. 1, п. Новая Калами</t>
  </si>
  <si>
    <t>Капитальный ремонт 2 квартирного дома ул. Геологическая, 4, кв. 2, п. Тея</t>
  </si>
  <si>
    <t>Капитальный ремонт 4 квартирного дома ул. 60 лет ВЛКСМ, 7, кв. 3, 4, п. Тея</t>
  </si>
  <si>
    <t>Капитальный ремонт 4 квартирного дома ул. Дражников, 1, кв. 2, 4, п. Новая Калами</t>
  </si>
  <si>
    <t>Капитальный ремонт 2 квартирного дома ул. Дражников, 9, кв. 2, п. Новая Калами</t>
  </si>
  <si>
    <t>Капитальный ремонт 4 квартирного дома ул. Дражников, 6А, п. Новая Калами</t>
  </si>
  <si>
    <t>Капитальный ремонт 4 квартирного дома ул. Дражников, 12Б, п. Новая Калами</t>
  </si>
  <si>
    <t>Капитальный ремонт 4 квартирного дома ул. Механическая, 2Б, п. Новая Калами</t>
  </si>
  <si>
    <t>Капитальный ремонт 2 квартирного дома ул. Лесная, 13, кв. 2, п. Брянка</t>
  </si>
  <si>
    <t>Капитальный ремонт 8 квартирного дома, ул. 60 лет ВЛКСМ, 11, кв. 1, гп Северо-Енисейский</t>
  </si>
  <si>
    <t>1650080018</t>
  </si>
  <si>
    <t>1650080024</t>
  </si>
  <si>
    <t>1650080033</t>
  </si>
  <si>
    <t>1650080034</t>
  </si>
  <si>
    <t>1650080035</t>
  </si>
  <si>
    <t>1650080036</t>
  </si>
  <si>
    <t>1650080037</t>
  </si>
  <si>
    <t>1650080038</t>
  </si>
  <si>
    <t>1650080039</t>
  </si>
  <si>
    <t>1650080041</t>
  </si>
  <si>
    <t>1650080046</t>
  </si>
  <si>
    <t>1650080049</t>
  </si>
  <si>
    <t>1650080051</t>
  </si>
  <si>
    <t>1650080052</t>
  </si>
  <si>
    <t>1650080053</t>
  </si>
  <si>
    <t>1650080055</t>
  </si>
  <si>
    <t>1650080056</t>
  </si>
  <si>
    <t>1650080057</t>
  </si>
  <si>
    <t>1650080059</t>
  </si>
  <si>
    <t>1650080061</t>
  </si>
  <si>
    <t>1650080062</t>
  </si>
  <si>
    <t>1650080063</t>
  </si>
  <si>
    <t>1650080068</t>
  </si>
  <si>
    <t>1650080208</t>
  </si>
  <si>
    <t>1650080217</t>
  </si>
  <si>
    <t>Описание зоны затопления и подтопления, п. Вельмо</t>
  </si>
  <si>
    <t>Подготовка проектов схемы санитарной очистки населенных пунктов Северо-Енисейского района и генеральной схемы очистки территории населенных пунктов Северо-Енисейского района</t>
  </si>
  <si>
    <t>Инженерно-геодезические изыскания территории населенных пунктов</t>
  </si>
  <si>
    <t>Подготовка проектов внесения изменений в генеральные планы населенных пунктов Северо-Енисейского 
района</t>
  </si>
  <si>
    <t>Выполнение работ по описанию границ населенных пунктов, границ территориальных зон, границ зон с особыми условиями использования территории, установленных в Правилах землепользования и застройки территории Северо-Енисейского района для внесения сведений о них в ЕГРН</t>
  </si>
  <si>
    <t>1660080229</t>
  </si>
  <si>
    <t>1660084260</t>
  </si>
  <si>
    <t>1670188061</t>
  </si>
  <si>
    <t>1820289061</t>
  </si>
  <si>
    <t>1820289990</t>
  </si>
  <si>
    <t>2010188061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</si>
  <si>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года № 9-4225), за счет средств краевого бюджета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</si>
  <si>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Субсидия на возмещение фактически понесенных затрат, связанных с созданием условий по обеспечению жителей района услугами торговли в части осуществления уставной деятельности юридических лиц в сфере торговли, осуществляющих реализацию товаров первой необходимости</t>
  </si>
  <si>
    <t>Субсидия на финансовое обеспечение затрат в целях формирования (увеличения) уставного фонда муниципальных предприятий для осуществления ими уставной деятельности</t>
  </si>
  <si>
    <t>Субсидия на возмещение фактически понесенных затрат, связанных с владением, пользованием и распоряжением имуществом, находящимся в муниципальной собственности в части осуществления уставной деятельности юридических лиц в сфере жилищно-коммунального хозяйства</t>
  </si>
  <si>
    <t>2110075870</t>
  </si>
  <si>
    <t>2110080475</t>
  </si>
  <si>
    <t>2110080476</t>
  </si>
  <si>
    <t>2110080492</t>
  </si>
  <si>
    <t>2110289030</t>
  </si>
  <si>
    <t>Подготовка схем размещения земельных участков на кадастровом плане территории для аукционных объектов и многоквартирных домов</t>
  </si>
  <si>
    <t>2120085600</t>
  </si>
  <si>
    <t>Приобретение и выполнение работ по установке модульного административно-хозяйственного здания, п. Вангаш</t>
  </si>
  <si>
    <t>Монтаж наружных инженерных сетей к модульному административно-хозяйственному зданию, п. Новая Калами</t>
  </si>
  <si>
    <t>Приобретение хлебопечи разборной</t>
  </si>
  <si>
    <t>Замена окон в помещении № 4 нежилого здания, ул. Ленина, 14, гп Северо-Енисейский в рамках капитального ремонта</t>
  </si>
  <si>
    <t>Установка снегозадержателей на кровли над помещением № 4 нежилого здания, ул. Ленина, 14, гп Северо-Енисейский</t>
  </si>
  <si>
    <t>Приобретение трех тележек стеллажных для выпечки хлеба в печи</t>
  </si>
  <si>
    <t>2130080232</t>
  </si>
  <si>
    <t>2130080297</t>
  </si>
  <si>
    <t>2130084540</t>
  </si>
  <si>
    <t>2130085610</t>
  </si>
  <si>
    <t>2130085680</t>
  </si>
  <si>
    <t>Содержание муниципального имущества (устройство штакетного забора от ул. Гоголя, 9 до ул.Белинского, гп Северо-Енисейский)</t>
  </si>
  <si>
    <t>Покос травы п. Тея</t>
  </si>
  <si>
    <t>Снос аварийного дома, ул. Металлистов, 2, п. Тея</t>
  </si>
  <si>
    <t>Текущий ремонт тротуаров и брусчатки, гп Северо-Енисейский</t>
  </si>
  <si>
    <t>Расходы по подготовке проектов на снос аварийных объектов муниципальной собственности Северо-Енисейского района</t>
  </si>
  <si>
    <t>Расходы на проверку достоверности определения сметной стоимости сноса аварийных объектов муниципальной собственности Северо-Енисейского района</t>
  </si>
  <si>
    <t>Снос аварийного дома, ул. Набережная, 44, гп Северо-Енисейский</t>
  </si>
  <si>
    <t>Снос нежилого здания, ул. Октябрьская, 4, гп Северо-Енисейский</t>
  </si>
  <si>
    <t>Монтаж светильников на опорах уличного освещения, п. Новая Калами</t>
  </si>
  <si>
    <t>Снос здания хлебопекарни, ул. Клубная, 5, п. Тея</t>
  </si>
  <si>
    <t>Расходы на реконструкцию градостроительного ансамбля Площади Победы в гп Северо-Енисейский за счет прочих безвозмездных поступлений в бюджеты муниципальных районов</t>
  </si>
  <si>
    <t>Содержание муниципального имущества (текущий ремонт участка Площади Победы, ул. Ленина, гп Северо-Енисейский)</t>
  </si>
  <si>
    <t>Содержание муниципального имущества (демонтаж старого и монтаж нового металлического забора, ул. Ленина, 9 - 23, гп Северо-Енисейский)</t>
  </si>
  <si>
    <t>Прочие расходы по благоустройству, п. Вангаш и п. Новоерудинский</t>
  </si>
  <si>
    <t>Содержание муниципального имущества (устройство защитных слоев и слоев износа путем укладки выравнивающего и одного дополнительного слоя с обеспечением требуемой ровности и сцепных свойств покрытия придомовой территории (отмостки), ул. Школьная, 1, п. Тея)</t>
  </si>
  <si>
    <t>Содержание муниципального имущества (текущий ремонт спусков тротуаров, ул. Карла Маркса, ул. Донского, гп Северо-Енисейский)</t>
  </si>
  <si>
    <t>Содержание кладбища, п. Новая Калами</t>
  </si>
  <si>
    <t>Приобретение, доставка, хранение, установка и демонтаж баннеров, аншлагов, флагов, гирлянд, прочей баннерной продукции, гп Северо-Енисейский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</si>
  <si>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реконструкцию градостроительного ансамбля Площади Победы в гп Северо-Енисейский</t>
  </si>
  <si>
    <t>Покос травы п. Вельмо</t>
  </si>
  <si>
    <t>Снос аварийного дома, ул. Центральная, 7, п. Вангаш</t>
  </si>
  <si>
    <t>Содержание территорий общего пользования, п. Вангаш</t>
  </si>
  <si>
    <t>Покос травы, п. Новая Калами, п. Енашимо</t>
  </si>
  <si>
    <t>Приобретение, доставка, установка малых архитектурных форм, устройство ограждения, п. Тея</t>
  </si>
  <si>
    <t>Снос аварийного дома, ул. Карла Маркса, 19, гп Северо-Енисейский</t>
  </si>
  <si>
    <t>Прочие расходы по благоустройству, п. Новая Калами и п. Енашимо</t>
  </si>
  <si>
    <t>Прочие расходы по благоустройству, гп Северо-Енисейский</t>
  </si>
  <si>
    <t>Прочие расходы по благоустройству, п. Брянка и п. Пит-Городок</t>
  </si>
  <si>
    <t>Прочие расходы по благоустройству, п. Тея и п. Суворовский</t>
  </si>
  <si>
    <t>Содержание территории общего пользования (расширение русла ручья Безымянный, установка дорожных знаков, гп Северо-Енисейский)</t>
  </si>
  <si>
    <t>Прочие расходы по благоустройству, п. Вельмо и д. Куромба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</si>
  <si>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 (реконструкция и благоустройство градостроительного ансамбля Площади Победы, гп Северо-Енисейский)</t>
  </si>
  <si>
    <t>2210078400</t>
  </si>
  <si>
    <t>2210080144</t>
  </si>
  <si>
    <t>2210080191</t>
  </si>
  <si>
    <t>2210080192</t>
  </si>
  <si>
    <t>2210080193</t>
  </si>
  <si>
    <t>2210080194</t>
  </si>
  <si>
    <t>2210080195</t>
  </si>
  <si>
    <t>2210080206</t>
  </si>
  <si>
    <t>2210080207</t>
  </si>
  <si>
    <t>2210080252</t>
  </si>
  <si>
    <t>2210080253</t>
  </si>
  <si>
    <t>2210080269</t>
  </si>
  <si>
    <t>2210080272</t>
  </si>
  <si>
    <t>2210080292</t>
  </si>
  <si>
    <t>2210086030</t>
  </si>
  <si>
    <t>2210086150</t>
  </si>
  <si>
    <t>2210086649</t>
  </si>
  <si>
    <t>2210086661</t>
  </si>
  <si>
    <t>2210086690</t>
  </si>
  <si>
    <t>2210086740</t>
  </si>
  <si>
    <t>2210086900</t>
  </si>
  <si>
    <t>2210086920</t>
  </si>
  <si>
    <t>2210086923</t>
  </si>
  <si>
    <t>22100S8400</t>
  </si>
  <si>
    <t>Субсидии бюджетам муниципальных образований края на реализацию проектов по благоустройству территорий сельских населенных пунктов и городских поселений с численностью населения не более 10000 человек, инициированных гражданами соответствующего населенного пункта, поселения в рамках подпрограммы «Поддержка муниципальных проектов по благоустройству территорий и вопросов местного значения» государственной программы Красноярского края «Содействие развитию местного самоуправления»</t>
  </si>
  <si>
    <t>Софинансирование субсидии бюджетам муниципальных образований края на реализацию проектов по благоустройству территорий сельских населенных пунктов и городских поселений с численностью населения не более 10000 человек, инициированных гражданами соответствующего населенного пункта, поселения в рамках подпрограммы «Поддержка муниципальных проектов по благоустройству территорий и вопросов местного значения» государственной программы Красноярского края «Содействие развитию местного самоуправления»</t>
  </si>
  <si>
    <t>Отдельное мероприятие 1. «Поддержка проектов и мероприятий по благоустройству территории района»</t>
  </si>
  <si>
    <t>Отдельное мероприятие 2. «Субсидия на возмещение фактически понесенных затрат, связанных с организацией благоустройства территории района в части освещения улиц»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</si>
  <si>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(организация праздничной иллюминации гп Северо-Енисейский)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</si>
  <si>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(организация праздничной иллюминации п. Тея)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</si>
  <si>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(организация праздничной иллюминации п. Новая Калами)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</si>
  <si>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(организация праздничной иллюминации п. Енашимо)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</si>
  <si>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(организация праздничной иллюминации п. Вангаш)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</si>
  <si>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(организация праздничной иллюминации п. Новоерудинский)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</si>
  <si>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(организация праздничной иллюминации п. Брянка)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</si>
  <si>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(организация праздничной иллюминации п. Вельмо)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</si>
  <si>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гп Северо-Енисейский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</si>
  <si>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п. Тея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</si>
  <si>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п. Новая Калами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</si>
  <si>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п. Енашимо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</si>
  <si>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п. Вангаш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</si>
  <si>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п. Новоерудинский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</si>
  <si>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п. Вельмо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</si>
  <si>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п. Брянка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</si>
  <si>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(освещение электрических панно гп Северо-Енисейский)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</si>
  <si>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(освещение электрических часов гп Северо-Енисейский)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</si>
  <si>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(выполнение электромонтажных работ гп Северо-Енисейский)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</si>
  <si>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(выполнение электромонтажных работ п. Тея)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</si>
  <si>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(выполнение электромонтажных работ п. Вангаш)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</si>
  <si>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(выполнение электромонтажных работ п. Новая Калами)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</si>
  <si>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(выполнение электромонтажных работ п. Брянка)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</si>
  <si>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(выполнение электромонтажных работ п. Вельмо)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</si>
  <si>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(выполнение электромонтажных работ п. Енашимо)</t>
  </si>
  <si>
    <t>Субсидия на возмещение фактически понесенных затрат, связанных с организацией благоустройства территории района в части освещения улиц (выполнение электромонтажных работ п. Новоерудинский)</t>
  </si>
  <si>
    <t>2230080191</t>
  </si>
  <si>
    <t>2230080192</t>
  </si>
  <si>
    <t>2230080193</t>
  </si>
  <si>
    <t>2230080194</t>
  </si>
  <si>
    <t>2230080195</t>
  </si>
  <si>
    <t>2230080205</t>
  </si>
  <si>
    <t>2230080206</t>
  </si>
  <si>
    <t>2230080207</t>
  </si>
  <si>
    <t>Отдельное мероприятие 3. «Субсидия на возмещение фактически понесенных затрат, связанных с организацией ритуальных услуг в районе в части оказания услуг по поднятию и доставке криминальных и бесхозных трупов с мест происшествий и обнаружения в морг»</t>
  </si>
  <si>
    <t>Субсидия на возмещение фактически понесенных затрат, связанных с организацией ритуальных услуг в районе в части оказания услуг по поднятию и доставке криминальных и бесхозных трупов с мест происшествий и обнаружения в морг</t>
  </si>
  <si>
    <t>Отдельное мероприятие 4. «Осуществление мероприятий по отлову и содержанию безнадзорных животных»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</si>
  <si>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4-1402) в рамках подпрограммы «Обеспечение общих условий функционирования отраслей агропромышленного комплекса»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</si>
  <si>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Подпрограмма 2. «Содействие развитию территориального общественного самоуправления и на территории Северо-Енисейского района»</t>
  </si>
  <si>
    <t>2260000000</t>
  </si>
  <si>
    <t>Финансовое обеспечение проектов развития территориальных общественных самоуправлений на территории Северо-Енисейского района</t>
  </si>
  <si>
    <t>Финансовое обеспечение проектов развития территориальных общественных самоуправлений на территории Северо-Енисейского района за счет прочих безвозмездных поступлений в бюджеты муниципальных районов</t>
  </si>
  <si>
    <t>2260080490</t>
  </si>
  <si>
    <t>2260080491</t>
  </si>
  <si>
    <t>241F255550</t>
  </si>
  <si>
    <t>Приложение к письму администрации Северо-Енисейского  района                          
 от                               №</t>
  </si>
  <si>
    <t>454</t>
  </si>
  <si>
    <t>455</t>
  </si>
  <si>
    <t>456</t>
  </si>
  <si>
    <t>457</t>
  </si>
</sst>
</file>

<file path=xl/styles.xml><?xml version="1.0" encoding="utf-8"?>
<styleSheet xmlns="http://schemas.openxmlformats.org/spreadsheetml/2006/main">
  <numFmts count="2">
    <numFmt numFmtId="164" formatCode="0.000;[Red]0.000"/>
    <numFmt numFmtId="165" formatCode="?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232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left" vertical="center" wrapText="1" shrinkToFi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left" vertical="center" wrapText="1" shrinkToFi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 applyProtection="1">
      <alignment horizontal="left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 shrinkToFit="1"/>
    </xf>
    <xf numFmtId="4" fontId="16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left" vertical="center" wrapText="1" shrinkToFit="1"/>
    </xf>
    <xf numFmtId="4" fontId="0" fillId="0" borderId="1" xfId="0" applyNumberFormat="1" applyFill="1" applyBorder="1" applyAlignment="1">
      <alignment vertical="center" wrapText="1"/>
    </xf>
    <xf numFmtId="4" fontId="18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horizontal="right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 applyProtection="1">
      <alignment horizontal="center" vertical="center" wrapText="1"/>
    </xf>
    <xf numFmtId="3" fontId="3" fillId="4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4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 applyProtection="1">
      <alignment horizontal="left" vertical="center" wrapText="1"/>
    </xf>
    <xf numFmtId="165" fontId="3" fillId="0" borderId="1" xfId="0" applyNumberFormat="1" applyFont="1" applyBorder="1" applyAlignment="1" applyProtection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/>
    <xf numFmtId="2" fontId="2" fillId="0" borderId="1" xfId="0" applyNumberFormat="1" applyFont="1" applyFill="1" applyBorder="1"/>
    <xf numFmtId="0" fontId="0" fillId="0" borderId="1" xfId="0" applyFill="1" applyBorder="1"/>
    <xf numFmtId="0" fontId="5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0" fontId="0" fillId="3" borderId="1" xfId="0" applyFill="1" applyBorder="1"/>
    <xf numFmtId="0" fontId="0" fillId="2" borderId="1" xfId="0" applyFill="1" applyBorder="1"/>
    <xf numFmtId="0" fontId="0" fillId="4" borderId="1" xfId="0" applyFill="1" applyBorder="1"/>
    <xf numFmtId="4" fontId="0" fillId="0" borderId="1" xfId="0" applyNumberFormat="1" applyFill="1" applyBorder="1"/>
    <xf numFmtId="0" fontId="15" fillId="0" borderId="1" xfId="0" applyFont="1" applyFill="1" applyBorder="1"/>
    <xf numFmtId="164" fontId="0" fillId="2" borderId="1" xfId="0" applyNumberFormat="1" applyFill="1" applyBorder="1"/>
    <xf numFmtId="164" fontId="0" fillId="0" borderId="1" xfId="0" applyNumberFormat="1" applyFill="1" applyBorder="1"/>
    <xf numFmtId="164" fontId="0" fillId="3" borderId="1" xfId="0" applyNumberFormat="1" applyFill="1" applyBorder="1"/>
    <xf numFmtId="164" fontId="12" fillId="0" borderId="1" xfId="0" applyNumberFormat="1" applyFont="1" applyFill="1" applyBorder="1"/>
    <xf numFmtId="0" fontId="14" fillId="2" borderId="1" xfId="0" applyFont="1" applyFill="1" applyBorder="1"/>
    <xf numFmtId="0" fontId="8" fillId="0" borderId="1" xfId="0" applyFont="1" applyFill="1" applyBorder="1"/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/>
    <xf numFmtId="2" fontId="0" fillId="0" borderId="1" xfId="0" applyNumberFormat="1" applyFill="1" applyBorder="1"/>
    <xf numFmtId="0" fontId="3" fillId="0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right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 applyProtection="1">
      <alignment horizontal="right" vertical="center" wrapText="1"/>
    </xf>
    <xf numFmtId="2" fontId="2" fillId="4" borderId="1" xfId="0" applyNumberFormat="1" applyFont="1" applyFill="1" applyBorder="1"/>
    <xf numFmtId="1" fontId="3" fillId="4" borderId="1" xfId="0" applyNumberFormat="1" applyFont="1" applyFill="1" applyBorder="1" applyAlignment="1">
      <alignment horizontal="center" vertical="top" wrapText="1"/>
    </xf>
    <xf numFmtId="4" fontId="4" fillId="4" borderId="1" xfId="0" applyNumberFormat="1" applyFont="1" applyFill="1" applyBorder="1" applyAlignment="1">
      <alignment horizontal="right" vertical="center" wrapText="1"/>
    </xf>
    <xf numFmtId="4" fontId="18" fillId="4" borderId="1" xfId="0" applyNumberFormat="1" applyFont="1" applyFill="1" applyBorder="1" applyAlignment="1">
      <alignment horizontal="right" vertical="center" wrapText="1"/>
    </xf>
    <xf numFmtId="4" fontId="10" fillId="4" borderId="1" xfId="0" applyNumberFormat="1" applyFont="1" applyFill="1" applyBorder="1" applyAlignment="1">
      <alignment horizontal="right" vertical="center" wrapText="1"/>
    </xf>
    <xf numFmtId="4" fontId="0" fillId="4" borderId="1" xfId="0" applyNumberFormat="1" applyFill="1" applyBorder="1" applyAlignment="1">
      <alignment horizontal="right" vertical="center" wrapText="1"/>
    </xf>
    <xf numFmtId="4" fontId="9" fillId="4" borderId="1" xfId="0" applyNumberFormat="1" applyFont="1" applyFill="1" applyBorder="1" applyAlignment="1">
      <alignment horizontal="right" vertical="center" wrapText="1"/>
    </xf>
    <xf numFmtId="4" fontId="8" fillId="4" borderId="1" xfId="0" applyNumberFormat="1" applyFont="1" applyFill="1" applyBorder="1" applyAlignment="1">
      <alignment horizontal="right" vertical="center" wrapText="1"/>
    </xf>
    <xf numFmtId="4" fontId="8" fillId="4" borderId="1" xfId="0" applyNumberFormat="1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/>
    <xf numFmtId="4" fontId="19" fillId="0" borderId="1" xfId="0" applyNumberFormat="1" applyFont="1" applyFill="1" applyBorder="1" applyAlignment="1">
      <alignment horizontal="right" vertical="center" wrapText="1"/>
    </xf>
    <xf numFmtId="4" fontId="19" fillId="4" borderId="1" xfId="0" applyNumberFormat="1" applyFont="1" applyFill="1" applyBorder="1" applyAlignment="1">
      <alignment horizontal="right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vertical="center" wrapText="1"/>
    </xf>
    <xf numFmtId="4" fontId="19" fillId="4" borderId="1" xfId="0" applyNumberFormat="1" applyFont="1" applyFill="1" applyBorder="1" applyAlignment="1">
      <alignment vertical="center" wrapText="1"/>
    </xf>
    <xf numFmtId="4" fontId="19" fillId="0" borderId="1" xfId="0" applyNumberFormat="1" applyFont="1" applyFill="1" applyBorder="1" applyAlignment="1">
      <alignment vertical="center" wrapText="1"/>
    </xf>
    <xf numFmtId="4" fontId="19" fillId="0" borderId="1" xfId="0" applyNumberFormat="1" applyFont="1" applyBorder="1" applyAlignment="1" applyProtection="1">
      <alignment horizontal="center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" fontId="6" fillId="2" borderId="1" xfId="0" applyNumberFormat="1" applyFont="1" applyFill="1" applyBorder="1" applyAlignment="1" applyProtection="1">
      <alignment horizontal="right" vertical="center" wrapText="1"/>
    </xf>
    <xf numFmtId="1" fontId="11" fillId="0" borderId="1" xfId="0" applyNumberFormat="1" applyFont="1" applyBorder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 applyProtection="1">
      <alignment horizontal="left" vertical="center" wrapText="1"/>
    </xf>
    <xf numFmtId="4" fontId="6" fillId="2" borderId="2" xfId="0" applyNumberFormat="1" applyFont="1" applyFill="1" applyBorder="1" applyAlignment="1" applyProtection="1">
      <alignment horizontal="right" vertical="center" wrapText="1"/>
    </xf>
    <xf numFmtId="4" fontId="20" fillId="2" borderId="1" xfId="0" applyNumberFormat="1" applyFont="1" applyFill="1" applyBorder="1" applyAlignment="1">
      <alignment vertical="center" wrapText="1"/>
    </xf>
    <xf numFmtId="4" fontId="21" fillId="2" borderId="1" xfId="0" applyNumberFormat="1" applyFont="1" applyFill="1" applyBorder="1" applyAlignment="1">
      <alignment horizontal="right" vertical="center" wrapText="1"/>
    </xf>
    <xf numFmtId="4" fontId="6" fillId="4" borderId="1" xfId="0" applyNumberFormat="1" applyFont="1" applyFill="1" applyBorder="1" applyAlignment="1">
      <alignment horizontal="left" vertical="center" wrapText="1"/>
    </xf>
    <xf numFmtId="4" fontId="6" fillId="4" borderId="1" xfId="0" applyNumberFormat="1" applyFont="1" applyFill="1" applyBorder="1" applyAlignment="1">
      <alignment vertical="center" wrapText="1"/>
    </xf>
    <xf numFmtId="49" fontId="19" fillId="4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/>
    <xf numFmtId="4" fontId="3" fillId="4" borderId="4" xfId="0" applyNumberFormat="1" applyFont="1" applyFill="1" applyBorder="1" applyAlignment="1">
      <alignment horizontal="right" vertical="center" wrapText="1"/>
    </xf>
    <xf numFmtId="0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2" fontId="0" fillId="4" borderId="5" xfId="0" applyNumberForma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" fillId="4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4" borderId="0" xfId="0" applyNumberFormat="1" applyFill="1" applyBorder="1" applyAlignment="1">
      <alignment horizontal="center" vertical="center"/>
    </xf>
    <xf numFmtId="0" fontId="20" fillId="4" borderId="1" xfId="0" applyFont="1" applyFill="1" applyBorder="1"/>
    <xf numFmtId="165" fontId="3" fillId="0" borderId="6" xfId="0" applyNumberFormat="1" applyFont="1" applyBorder="1" applyAlignment="1" applyProtection="1">
      <alignment horizontal="left" vertical="center" wrapText="1"/>
    </xf>
    <xf numFmtId="49" fontId="3" fillId="0" borderId="6" xfId="0" applyNumberFormat="1" applyFont="1" applyBorder="1" applyAlignment="1" applyProtection="1">
      <alignment horizontal="left" vertical="center" wrapText="1"/>
    </xf>
    <xf numFmtId="4" fontId="3" fillId="0" borderId="6" xfId="0" applyNumberFormat="1" applyFont="1" applyBorder="1" applyAlignment="1" applyProtection="1">
      <alignment horizontal="right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" fontId="3" fillId="0" borderId="7" xfId="0" applyNumberFormat="1" applyFont="1" applyBorder="1" applyAlignment="1" applyProtection="1">
      <alignment horizontal="right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4" fontId="3" fillId="4" borderId="5" xfId="0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 applyProtection="1">
      <alignment horizontal="center" vertical="center" wrapText="1"/>
    </xf>
    <xf numFmtId="49" fontId="6" fillId="2" borderId="8" xfId="0" applyNumberFormat="1" applyFont="1" applyFill="1" applyBorder="1" applyAlignment="1" applyProtection="1">
      <alignment horizontal="left" vertical="center" wrapText="1"/>
    </xf>
    <xf numFmtId="49" fontId="6" fillId="2" borderId="9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4" fontId="3" fillId="4" borderId="1" xfId="0" applyNumberFormat="1" applyFont="1" applyFill="1" applyBorder="1" applyAlignment="1" applyProtection="1">
      <alignment horizontal="righ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" fontId="20" fillId="4" borderId="1" xfId="0" applyNumberFormat="1" applyFont="1" applyFill="1" applyBorder="1" applyAlignment="1">
      <alignment horizontal="right" vertical="center" wrapText="1"/>
    </xf>
    <xf numFmtId="49" fontId="6" fillId="2" borderId="10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right" vertical="center"/>
    </xf>
    <xf numFmtId="2" fontId="22" fillId="2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vertical="center" wrapText="1"/>
    </xf>
    <xf numFmtId="2" fontId="3" fillId="4" borderId="1" xfId="0" applyNumberFormat="1" applyFont="1" applyFill="1" applyBorder="1" applyAlignment="1">
      <alignment vertical="center" wrapText="1"/>
    </xf>
    <xf numFmtId="4" fontId="3" fillId="0" borderId="2" xfId="0" applyNumberFormat="1" applyFont="1" applyBorder="1" applyAlignment="1" applyProtection="1">
      <alignment vertical="center" wrapText="1"/>
    </xf>
    <xf numFmtId="4" fontId="6" fillId="2" borderId="5" xfId="0" applyNumberFormat="1" applyFont="1" applyFill="1" applyBorder="1" applyAlignment="1">
      <alignment horizontal="right" vertical="center" wrapText="1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49" fontId="8" fillId="4" borderId="1" xfId="0" applyNumberFormat="1" applyFont="1" applyFill="1" applyBorder="1" applyAlignment="1" applyProtection="1">
      <alignment horizontal="center" vertical="center" wrapText="1"/>
    </xf>
    <xf numFmtId="4" fontId="8" fillId="4" borderId="1" xfId="0" applyNumberFormat="1" applyFont="1" applyFill="1" applyBorder="1" applyAlignment="1" applyProtection="1">
      <alignment horizontal="right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 applyProtection="1">
      <alignment horizontal="center" vertical="center" wrapText="1"/>
    </xf>
    <xf numFmtId="4" fontId="6" fillId="2" borderId="10" xfId="0" applyNumberFormat="1" applyFont="1" applyFill="1" applyBorder="1" applyAlignment="1" applyProtection="1">
      <alignment horizontal="right" vertical="center" wrapText="1"/>
    </xf>
    <xf numFmtId="4" fontId="9" fillId="2" borderId="11" xfId="0" applyNumberFormat="1" applyFont="1" applyFill="1" applyBorder="1" applyAlignment="1" applyProtection="1">
      <alignment horizontal="right" vertical="center" wrapText="1"/>
    </xf>
    <xf numFmtId="4" fontId="6" fillId="2" borderId="1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left" vertical="center" wrapText="1"/>
    </xf>
    <xf numFmtId="4" fontId="10" fillId="3" borderId="1" xfId="0" applyNumberFormat="1" applyFont="1" applyFill="1" applyBorder="1" applyAlignment="1">
      <alignment horizontal="left" vertical="center" wrapText="1"/>
    </xf>
    <xf numFmtId="4" fontId="0" fillId="3" borderId="1" xfId="0" applyNumberForma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left" vertical="center" wrapText="1" shrinkToFit="1"/>
    </xf>
    <xf numFmtId="4" fontId="0" fillId="3" borderId="1" xfId="0" applyNumberForma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/>
    <xf numFmtId="0" fontId="2" fillId="0" borderId="0" xfId="0" applyFont="1" applyFill="1" applyBorder="1"/>
    <xf numFmtId="2" fontId="2" fillId="0" borderId="0" xfId="0" applyNumberFormat="1" applyFont="1" applyFill="1" applyBorder="1"/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 applyAlignment="1"/>
    <xf numFmtId="2" fontId="2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42"/>
  <sheetViews>
    <sheetView tabSelected="1" view="pageBreakPreview" topLeftCell="A362" zoomScale="64" zoomScaleNormal="75" zoomScaleSheetLayoutView="64" zoomScalePageLayoutView="66" workbookViewId="0">
      <selection activeCell="I378" sqref="I378"/>
    </sheetView>
  </sheetViews>
  <sheetFormatPr defaultColWidth="9.140625" defaultRowHeight="15"/>
  <cols>
    <col min="1" max="1" width="73.28515625" style="109" customWidth="1"/>
    <col min="2" max="2" width="16.28515625" style="89" customWidth="1"/>
    <col min="3" max="3" width="18.85546875" style="89" customWidth="1"/>
    <col min="4" max="4" width="20.140625" style="110" customWidth="1"/>
    <col min="5" max="5" width="22.7109375" style="110" customWidth="1"/>
    <col min="6" max="6" width="20" style="127" customWidth="1"/>
    <col min="7" max="7" width="17.7109375" style="110" customWidth="1"/>
    <col min="8" max="8" width="22.7109375" style="110" customWidth="1"/>
    <col min="9" max="9" width="21.140625" style="110" customWidth="1"/>
    <col min="10" max="10" width="17.28515625" style="89" customWidth="1"/>
    <col min="11" max="11" width="15.85546875" style="89" customWidth="1"/>
    <col min="12" max="13" width="14.5703125" style="89" customWidth="1"/>
    <col min="14" max="16384" width="9.140625" style="89"/>
  </cols>
  <sheetData>
    <row r="1" spans="1:13">
      <c r="A1" s="224"/>
      <c r="B1" s="225"/>
      <c r="C1" s="225"/>
      <c r="D1" s="226"/>
      <c r="E1" s="226"/>
      <c r="F1" s="229" t="s">
        <v>1080</v>
      </c>
      <c r="G1" s="229"/>
      <c r="H1" s="229"/>
      <c r="I1" s="229"/>
      <c r="J1" s="154"/>
    </row>
    <row r="2" spans="1:13" ht="41.25" customHeight="1">
      <c r="A2" s="224"/>
      <c r="B2" s="225"/>
      <c r="C2" s="225"/>
      <c r="D2" s="226"/>
      <c r="E2" s="226"/>
      <c r="F2" s="229"/>
      <c r="G2" s="229"/>
      <c r="H2" s="229"/>
      <c r="I2" s="229"/>
      <c r="J2" s="154"/>
    </row>
    <row r="3" spans="1:13" ht="18.75">
      <c r="A3" s="230" t="s">
        <v>4</v>
      </c>
      <c r="B3" s="231"/>
      <c r="C3" s="231"/>
      <c r="D3" s="231"/>
      <c r="E3" s="231"/>
      <c r="F3" s="231"/>
      <c r="G3" s="231"/>
      <c r="H3" s="231"/>
      <c r="I3" s="231"/>
      <c r="J3" s="154"/>
    </row>
    <row r="4" spans="1:13" ht="31.5" customHeight="1">
      <c r="A4" s="227" t="s">
        <v>688</v>
      </c>
      <c r="B4" s="228"/>
      <c r="C4" s="228"/>
      <c r="D4" s="228"/>
      <c r="E4" s="228"/>
      <c r="F4" s="228"/>
      <c r="G4" s="228"/>
      <c r="H4" s="228"/>
      <c r="I4" s="228"/>
    </row>
    <row r="5" spans="1:13">
      <c r="A5" s="90"/>
      <c r="B5" s="87"/>
      <c r="C5" s="87"/>
      <c r="D5" s="88"/>
      <c r="E5" s="88"/>
      <c r="F5" s="116"/>
      <c r="G5" s="88"/>
      <c r="H5" s="88"/>
      <c r="I5" s="88"/>
    </row>
    <row r="6" spans="1:13">
      <c r="A6" s="220" t="s">
        <v>44</v>
      </c>
      <c r="B6" s="221" t="s">
        <v>10</v>
      </c>
      <c r="C6" s="221" t="s">
        <v>11</v>
      </c>
      <c r="D6" s="209" t="s">
        <v>715</v>
      </c>
      <c r="E6" s="209" t="s">
        <v>689</v>
      </c>
      <c r="F6" s="209"/>
      <c r="G6" s="209"/>
      <c r="H6" s="209" t="s">
        <v>719</v>
      </c>
      <c r="I6" s="209" t="s">
        <v>690</v>
      </c>
    </row>
    <row r="7" spans="1:13">
      <c r="A7" s="220"/>
      <c r="B7" s="221"/>
      <c r="C7" s="221"/>
      <c r="D7" s="209"/>
      <c r="E7" s="209"/>
      <c r="F7" s="209"/>
      <c r="G7" s="209"/>
      <c r="H7" s="209"/>
      <c r="I7" s="209"/>
    </row>
    <row r="8" spans="1:13">
      <c r="A8" s="220"/>
      <c r="B8" s="221"/>
      <c r="C8" s="221"/>
      <c r="D8" s="209"/>
      <c r="E8" s="209" t="s">
        <v>716</v>
      </c>
      <c r="F8" s="222" t="s">
        <v>717</v>
      </c>
      <c r="G8" s="209" t="s">
        <v>718</v>
      </c>
      <c r="H8" s="209"/>
      <c r="I8" s="209"/>
    </row>
    <row r="9" spans="1:13" ht="39" customHeight="1">
      <c r="A9" s="220"/>
      <c r="B9" s="221"/>
      <c r="C9" s="221"/>
      <c r="D9" s="209"/>
      <c r="E9" s="209"/>
      <c r="F9" s="222"/>
      <c r="G9" s="209"/>
      <c r="H9" s="209"/>
      <c r="I9" s="209"/>
    </row>
    <row r="10" spans="1:13" ht="41.25" customHeight="1">
      <c r="A10" s="5">
        <v>1</v>
      </c>
      <c r="B10" s="1">
        <v>2</v>
      </c>
      <c r="C10" s="1">
        <v>3</v>
      </c>
      <c r="D10" s="4">
        <v>4</v>
      </c>
      <c r="E10" s="4">
        <v>5</v>
      </c>
      <c r="F10" s="117">
        <v>6</v>
      </c>
      <c r="G10" s="3" t="s">
        <v>491</v>
      </c>
      <c r="H10" s="3" t="s">
        <v>492</v>
      </c>
      <c r="I10" s="3" t="s">
        <v>534</v>
      </c>
    </row>
    <row r="11" spans="1:13" s="91" customFormat="1" ht="18.75">
      <c r="A11" s="2" t="s">
        <v>5</v>
      </c>
      <c r="B11" s="2" t="s">
        <v>2</v>
      </c>
      <c r="C11" s="2" t="s">
        <v>2</v>
      </c>
      <c r="D11" s="14">
        <f>D13+D159+D193+D241+D284+D415+D496+D529+D539+D603+D622+D646+D687+D791</f>
        <v>1820856.5640800002</v>
      </c>
      <c r="E11" s="14">
        <f>E13+E159+E193+E241+E284+E415+E496+E529+E539+E603+E622+E646+E687+E791</f>
        <v>1820856.5640800002</v>
      </c>
      <c r="F11" s="113">
        <f>F13+F159+F193+F241+F284+F415+F496+F529+F539+F603+F622+F646+F687+F791</f>
        <v>741595.44232000026</v>
      </c>
      <c r="G11" s="14">
        <f>E11-F11</f>
        <v>1079261.12176</v>
      </c>
      <c r="H11" s="13">
        <f>D11-F11</f>
        <v>1079261.12176</v>
      </c>
      <c r="I11" s="13">
        <f>F11/D11*100</f>
        <v>40.727834193502019</v>
      </c>
    </row>
    <row r="12" spans="1:13" s="92" customFormat="1" ht="41.25" customHeight="1">
      <c r="A12" s="210" t="s">
        <v>56</v>
      </c>
      <c r="B12" s="211"/>
      <c r="C12" s="211"/>
      <c r="D12" s="211"/>
      <c r="E12" s="211"/>
      <c r="F12" s="211"/>
      <c r="G12" s="211"/>
      <c r="H12" s="211"/>
      <c r="I12" s="211"/>
    </row>
    <row r="13" spans="1:13" s="91" customFormat="1" ht="30.75" customHeight="1">
      <c r="A13" s="8" t="s">
        <v>1</v>
      </c>
      <c r="B13" s="9"/>
      <c r="C13" s="138" t="s">
        <v>165</v>
      </c>
      <c r="D13" s="128">
        <f>D15+D45+D51+D67+D125</f>
        <v>592021.40122</v>
      </c>
      <c r="E13" s="128">
        <f>E15+E45+E51+E67+E125</f>
        <v>592021.40122</v>
      </c>
      <c r="F13" s="129">
        <f>F15+F45+F51+F67+F125</f>
        <v>277117.4169800001</v>
      </c>
      <c r="G13" s="128">
        <f>G15+G45+G51+G67+G125</f>
        <v>314903.9842399999</v>
      </c>
      <c r="H13" s="130">
        <f t="shared" ref="H13:H42" si="0">D13-F13</f>
        <v>314903.9842399999</v>
      </c>
      <c r="I13" s="130">
        <f t="shared" ref="I13:I42" si="1">F13/D13*100</f>
        <v>46.808682322790048</v>
      </c>
    </row>
    <row r="14" spans="1:13" ht="33" customHeight="1">
      <c r="A14" s="11" t="s">
        <v>6</v>
      </c>
      <c r="B14" s="12"/>
      <c r="C14" s="12"/>
      <c r="D14" s="13"/>
      <c r="E14" s="13"/>
      <c r="F14" s="112"/>
      <c r="G14" s="14"/>
      <c r="H14" s="13"/>
      <c r="I14" s="13"/>
    </row>
    <row r="15" spans="1:13" s="93" customFormat="1" ht="39" customHeight="1">
      <c r="A15" s="15" t="s">
        <v>7</v>
      </c>
      <c r="B15" s="16"/>
      <c r="C15" s="17" t="s">
        <v>164</v>
      </c>
      <c r="D15" s="18">
        <f>SUM(D16:D38)</f>
        <v>23093.337199999998</v>
      </c>
      <c r="E15" s="18">
        <f>SUM(E16:E38)</f>
        <v>23093.337199999998</v>
      </c>
      <c r="F15" s="18">
        <f>SUM(F16:F38)</f>
        <v>2508.9718400000002</v>
      </c>
      <c r="G15" s="18">
        <f>E15-F15</f>
        <v>20584.365359999996</v>
      </c>
      <c r="H15" s="16">
        <f t="shared" ref="H15" si="2">D15-F15</f>
        <v>20584.365359999996</v>
      </c>
      <c r="I15" s="16">
        <f t="shared" si="1"/>
        <v>10.864483631235421</v>
      </c>
    </row>
    <row r="16" spans="1:13" s="94" customFormat="1" ht="147.75" customHeight="1">
      <c r="A16" s="74" t="s">
        <v>548</v>
      </c>
      <c r="B16" s="142">
        <v>441</v>
      </c>
      <c r="C16" s="62" t="s">
        <v>552</v>
      </c>
      <c r="D16" s="195">
        <v>1024.3</v>
      </c>
      <c r="E16" s="195">
        <v>1024.3</v>
      </c>
      <c r="F16" s="195">
        <v>0</v>
      </c>
      <c r="G16" s="196">
        <f t="shared" ref="G16:G19" si="3">E16-F16</f>
        <v>1024.3</v>
      </c>
      <c r="H16" s="72">
        <f t="shared" si="0"/>
        <v>1024.3</v>
      </c>
      <c r="I16" s="72">
        <f t="shared" si="1"/>
        <v>0</v>
      </c>
      <c r="M16" s="168"/>
    </row>
    <row r="17" spans="1:11" s="94" customFormat="1" ht="55.5" customHeight="1">
      <c r="A17" s="70" t="s">
        <v>549</v>
      </c>
      <c r="B17" s="142" t="s">
        <v>13</v>
      </c>
      <c r="C17" s="62" t="s">
        <v>553</v>
      </c>
      <c r="D17" s="195">
        <v>50</v>
      </c>
      <c r="E17" s="195">
        <v>50</v>
      </c>
      <c r="F17" s="195">
        <v>0</v>
      </c>
      <c r="G17" s="72">
        <f t="shared" si="3"/>
        <v>50</v>
      </c>
      <c r="H17" s="72">
        <f t="shared" si="0"/>
        <v>50</v>
      </c>
      <c r="I17" s="72">
        <f t="shared" si="1"/>
        <v>0</v>
      </c>
    </row>
    <row r="18" spans="1:11" s="94" customFormat="1" ht="45" customHeight="1">
      <c r="A18" s="70" t="s">
        <v>549</v>
      </c>
      <c r="B18" s="141">
        <v>444</v>
      </c>
      <c r="C18" s="62" t="s">
        <v>553</v>
      </c>
      <c r="D18" s="195">
        <v>413.18799999999999</v>
      </c>
      <c r="E18" s="195">
        <v>413.18799999999999</v>
      </c>
      <c r="F18" s="195">
        <v>0</v>
      </c>
      <c r="G18" s="72">
        <f t="shared" si="3"/>
        <v>413.18799999999999</v>
      </c>
      <c r="H18" s="72">
        <f t="shared" si="0"/>
        <v>413.18799999999999</v>
      </c>
      <c r="I18" s="72">
        <f t="shared" si="1"/>
        <v>0</v>
      </c>
    </row>
    <row r="19" spans="1:11" s="94" customFormat="1" ht="56.25" customHeight="1">
      <c r="A19" s="70" t="s">
        <v>676</v>
      </c>
      <c r="B19" s="142">
        <v>441</v>
      </c>
      <c r="C19" s="62" t="s">
        <v>683</v>
      </c>
      <c r="D19" s="195">
        <v>1477.4531999999999</v>
      </c>
      <c r="E19" s="195">
        <v>1477.4531999999999</v>
      </c>
      <c r="F19" s="195">
        <v>0</v>
      </c>
      <c r="G19" s="72">
        <f t="shared" si="3"/>
        <v>1477.4531999999999</v>
      </c>
      <c r="H19" s="72">
        <f t="shared" si="0"/>
        <v>1477.4531999999999</v>
      </c>
      <c r="I19" s="72">
        <f t="shared" si="1"/>
        <v>0</v>
      </c>
    </row>
    <row r="20" spans="1:11" ht="34.5" customHeight="1">
      <c r="A20" s="70" t="s">
        <v>677</v>
      </c>
      <c r="B20" s="143" t="s">
        <v>13</v>
      </c>
      <c r="C20" s="62" t="s">
        <v>684</v>
      </c>
      <c r="D20" s="195">
        <v>60</v>
      </c>
      <c r="E20" s="195">
        <v>60</v>
      </c>
      <c r="F20" s="195">
        <v>0</v>
      </c>
      <c r="G20" s="72">
        <f t="shared" ref="G20:G42" si="4">E20-F20</f>
        <v>60</v>
      </c>
      <c r="H20" s="72">
        <f t="shared" si="0"/>
        <v>60</v>
      </c>
      <c r="I20" s="72">
        <f t="shared" si="1"/>
        <v>0</v>
      </c>
    </row>
    <row r="21" spans="1:11" ht="32.25" customHeight="1">
      <c r="A21" s="70" t="s">
        <v>496</v>
      </c>
      <c r="B21" s="143" t="s">
        <v>13</v>
      </c>
      <c r="C21" s="62" t="s">
        <v>163</v>
      </c>
      <c r="D21" s="195">
        <v>400</v>
      </c>
      <c r="E21" s="195">
        <v>400</v>
      </c>
      <c r="F21" s="195">
        <v>0</v>
      </c>
      <c r="G21" s="58">
        <v>0</v>
      </c>
      <c r="H21" s="58">
        <f t="shared" si="0"/>
        <v>400</v>
      </c>
      <c r="I21" s="58">
        <f t="shared" si="1"/>
        <v>0</v>
      </c>
    </row>
    <row r="22" spans="1:11" ht="32.25" customHeight="1">
      <c r="A22" s="70" t="s">
        <v>496</v>
      </c>
      <c r="B22" s="143" t="s">
        <v>13</v>
      </c>
      <c r="C22" s="62" t="s">
        <v>163</v>
      </c>
      <c r="D22" s="195">
        <v>4812.5724</v>
      </c>
      <c r="E22" s="195">
        <v>4812.5724</v>
      </c>
      <c r="F22" s="195">
        <v>802.90479000000005</v>
      </c>
      <c r="G22" s="58">
        <f t="shared" ref="G22:G27" si="5">E22-F22</f>
        <v>4009.66761</v>
      </c>
      <c r="H22" s="58">
        <f t="shared" ref="H22:H26" si="6">D22-F22</f>
        <v>4009.66761</v>
      </c>
      <c r="I22" s="58">
        <f t="shared" ref="I22:I26" si="7">F22/D22*100</f>
        <v>16.683484907156931</v>
      </c>
    </row>
    <row r="23" spans="1:11" ht="32.25" customHeight="1">
      <c r="A23" s="70" t="s">
        <v>496</v>
      </c>
      <c r="B23" s="143" t="s">
        <v>13</v>
      </c>
      <c r="C23" s="62" t="s">
        <v>163</v>
      </c>
      <c r="D23" s="195">
        <v>6332.7259999999997</v>
      </c>
      <c r="E23" s="195">
        <v>6332.7259999999997</v>
      </c>
      <c r="F23" s="195">
        <v>1432.0670500000001</v>
      </c>
      <c r="G23" s="58">
        <f t="shared" si="5"/>
        <v>4900.6589499999991</v>
      </c>
      <c r="H23" s="58">
        <f t="shared" si="6"/>
        <v>4900.6589499999991</v>
      </c>
      <c r="I23" s="58">
        <f t="shared" si="7"/>
        <v>22.613753539944728</v>
      </c>
    </row>
    <row r="24" spans="1:11" ht="32.25" customHeight="1">
      <c r="A24" s="70" t="s">
        <v>496</v>
      </c>
      <c r="B24" s="143" t="s">
        <v>13</v>
      </c>
      <c r="C24" s="62" t="s">
        <v>163</v>
      </c>
      <c r="D24" s="195">
        <v>1800</v>
      </c>
      <c r="E24" s="195">
        <v>1800</v>
      </c>
      <c r="F24" s="195">
        <v>150</v>
      </c>
      <c r="G24" s="58">
        <f t="shared" si="5"/>
        <v>1650</v>
      </c>
      <c r="H24" s="58">
        <f t="shared" si="6"/>
        <v>1650</v>
      </c>
      <c r="I24" s="58">
        <f t="shared" si="7"/>
        <v>8.3333333333333321</v>
      </c>
    </row>
    <row r="25" spans="1:11" ht="46.5" customHeight="1">
      <c r="A25" s="70" t="s">
        <v>451</v>
      </c>
      <c r="B25" s="143" t="s">
        <v>19</v>
      </c>
      <c r="C25" s="62" t="s">
        <v>554</v>
      </c>
      <c r="D25" s="195">
        <v>50</v>
      </c>
      <c r="E25" s="195">
        <v>50</v>
      </c>
      <c r="F25" s="195">
        <v>0</v>
      </c>
      <c r="G25" s="58">
        <f t="shared" si="5"/>
        <v>50</v>
      </c>
      <c r="H25" s="58">
        <f t="shared" si="6"/>
        <v>50</v>
      </c>
      <c r="I25" s="58">
        <f t="shared" si="7"/>
        <v>0</v>
      </c>
    </row>
    <row r="26" spans="1:11" ht="50.25" customHeight="1">
      <c r="A26" s="70" t="s">
        <v>451</v>
      </c>
      <c r="B26" s="143" t="s">
        <v>19</v>
      </c>
      <c r="C26" s="62" t="s">
        <v>554</v>
      </c>
      <c r="D26" s="195">
        <v>50</v>
      </c>
      <c r="E26" s="195">
        <v>50</v>
      </c>
      <c r="F26" s="195">
        <v>50</v>
      </c>
      <c r="G26" s="58">
        <f t="shared" si="5"/>
        <v>0</v>
      </c>
      <c r="H26" s="58">
        <f t="shared" si="6"/>
        <v>0</v>
      </c>
      <c r="I26" s="58">
        <f t="shared" si="7"/>
        <v>100</v>
      </c>
    </row>
    <row r="27" spans="1:11" ht="52.5" customHeight="1">
      <c r="A27" s="70" t="s">
        <v>451</v>
      </c>
      <c r="B27" s="143" t="s">
        <v>19</v>
      </c>
      <c r="C27" s="62" t="s">
        <v>554</v>
      </c>
      <c r="D27" s="195">
        <v>50</v>
      </c>
      <c r="E27" s="195">
        <v>50</v>
      </c>
      <c r="F27" s="195">
        <v>50</v>
      </c>
      <c r="G27" s="58">
        <f t="shared" si="5"/>
        <v>0</v>
      </c>
      <c r="H27" s="72">
        <f t="shared" si="0"/>
        <v>0</v>
      </c>
      <c r="I27" s="72">
        <f t="shared" si="1"/>
        <v>100</v>
      </c>
    </row>
    <row r="28" spans="1:11" ht="60" customHeight="1">
      <c r="A28" s="70" t="s">
        <v>452</v>
      </c>
      <c r="B28" s="143" t="s">
        <v>19</v>
      </c>
      <c r="C28" s="62" t="s">
        <v>497</v>
      </c>
      <c r="D28" s="195">
        <v>12</v>
      </c>
      <c r="E28" s="195">
        <v>12</v>
      </c>
      <c r="F28" s="195">
        <v>0</v>
      </c>
      <c r="G28" s="58">
        <f t="shared" si="4"/>
        <v>12</v>
      </c>
      <c r="H28" s="58">
        <f t="shared" si="0"/>
        <v>12</v>
      </c>
      <c r="I28" s="58">
        <f t="shared" si="1"/>
        <v>0</v>
      </c>
    </row>
    <row r="29" spans="1:11" s="93" customFormat="1" ht="59.25" customHeight="1">
      <c r="A29" s="70" t="s">
        <v>452</v>
      </c>
      <c r="B29" s="143" t="s">
        <v>19</v>
      </c>
      <c r="C29" s="62" t="s">
        <v>497</v>
      </c>
      <c r="D29" s="195">
        <v>12</v>
      </c>
      <c r="E29" s="195">
        <v>12</v>
      </c>
      <c r="F29" s="195">
        <v>12</v>
      </c>
      <c r="G29" s="72">
        <f t="shared" si="4"/>
        <v>0</v>
      </c>
      <c r="H29" s="72">
        <f t="shared" si="0"/>
        <v>0</v>
      </c>
      <c r="I29" s="72">
        <f t="shared" si="1"/>
        <v>100</v>
      </c>
      <c r="J29" s="94"/>
      <c r="K29" s="94"/>
    </row>
    <row r="30" spans="1:11" s="94" customFormat="1" ht="59.25" customHeight="1">
      <c r="A30" s="70" t="s">
        <v>452</v>
      </c>
      <c r="B30" s="143" t="s">
        <v>19</v>
      </c>
      <c r="C30" s="62" t="s">
        <v>497</v>
      </c>
      <c r="D30" s="195">
        <v>12</v>
      </c>
      <c r="E30" s="195">
        <v>12</v>
      </c>
      <c r="F30" s="195">
        <v>12</v>
      </c>
      <c r="G30" s="72">
        <f t="shared" si="4"/>
        <v>0</v>
      </c>
      <c r="H30" s="72">
        <f t="shared" si="0"/>
        <v>0</v>
      </c>
      <c r="I30" s="72">
        <f t="shared" si="1"/>
        <v>100</v>
      </c>
    </row>
    <row r="31" spans="1:11" s="94" customFormat="1" ht="103.5" customHeight="1">
      <c r="A31" s="74" t="s">
        <v>678</v>
      </c>
      <c r="B31" s="143" t="s">
        <v>19</v>
      </c>
      <c r="C31" s="62" t="s">
        <v>685</v>
      </c>
      <c r="D31" s="195">
        <v>2500</v>
      </c>
      <c r="E31" s="195">
        <v>2500</v>
      </c>
      <c r="F31" s="195">
        <v>0</v>
      </c>
      <c r="G31" s="72">
        <f t="shared" si="4"/>
        <v>2500</v>
      </c>
      <c r="H31" s="72">
        <f t="shared" si="0"/>
        <v>2500</v>
      </c>
      <c r="I31" s="72">
        <f t="shared" si="1"/>
        <v>0</v>
      </c>
    </row>
    <row r="32" spans="1:11" s="94" customFormat="1" ht="45.75" customHeight="1">
      <c r="A32" s="70" t="s">
        <v>679</v>
      </c>
      <c r="B32" s="143" t="s">
        <v>19</v>
      </c>
      <c r="C32" s="62" t="s">
        <v>686</v>
      </c>
      <c r="D32" s="195">
        <v>1195.3320000000001</v>
      </c>
      <c r="E32" s="195">
        <v>1195.3320000000001</v>
      </c>
      <c r="F32" s="195">
        <v>0</v>
      </c>
      <c r="G32" s="72">
        <f t="shared" si="4"/>
        <v>1195.3320000000001</v>
      </c>
      <c r="H32" s="72">
        <f t="shared" si="0"/>
        <v>1195.3320000000001</v>
      </c>
      <c r="I32" s="72">
        <f t="shared" si="1"/>
        <v>0</v>
      </c>
    </row>
    <row r="33" spans="1:9" s="94" customFormat="1" ht="34.5" customHeight="1">
      <c r="A33" s="70" t="s">
        <v>87</v>
      </c>
      <c r="B33" s="143" t="s">
        <v>13</v>
      </c>
      <c r="C33" s="62" t="s">
        <v>162</v>
      </c>
      <c r="D33" s="195">
        <v>300</v>
      </c>
      <c r="E33" s="195">
        <v>300</v>
      </c>
      <c r="F33" s="195">
        <v>0</v>
      </c>
      <c r="G33" s="72">
        <f t="shared" si="4"/>
        <v>300</v>
      </c>
      <c r="H33" s="72">
        <f t="shared" si="0"/>
        <v>300</v>
      </c>
      <c r="I33" s="72">
        <f t="shared" si="1"/>
        <v>0</v>
      </c>
    </row>
    <row r="34" spans="1:9" s="94" customFormat="1" ht="41.25" customHeight="1">
      <c r="A34" s="70" t="s">
        <v>550</v>
      </c>
      <c r="B34" s="143" t="s">
        <v>13</v>
      </c>
      <c r="C34" s="62" t="s">
        <v>555</v>
      </c>
      <c r="D34" s="195">
        <v>134.80000000000001</v>
      </c>
      <c r="E34" s="195">
        <v>134.80000000000001</v>
      </c>
      <c r="F34" s="195">
        <v>0</v>
      </c>
      <c r="G34" s="72">
        <f t="shared" si="4"/>
        <v>134.80000000000001</v>
      </c>
      <c r="H34" s="72">
        <f t="shared" si="0"/>
        <v>134.80000000000001</v>
      </c>
      <c r="I34" s="72">
        <f t="shared" si="1"/>
        <v>0</v>
      </c>
    </row>
    <row r="35" spans="1:9" s="94" customFormat="1" ht="31.5" customHeight="1">
      <c r="A35" s="70" t="s">
        <v>551</v>
      </c>
      <c r="B35" s="143" t="s">
        <v>13</v>
      </c>
      <c r="C35" s="62" t="s">
        <v>556</v>
      </c>
      <c r="D35" s="195">
        <v>100</v>
      </c>
      <c r="E35" s="195">
        <v>100</v>
      </c>
      <c r="F35" s="195">
        <v>0</v>
      </c>
      <c r="G35" s="72">
        <f t="shared" si="4"/>
        <v>100</v>
      </c>
      <c r="H35" s="72">
        <f t="shared" si="0"/>
        <v>100</v>
      </c>
      <c r="I35" s="72">
        <f t="shared" si="1"/>
        <v>0</v>
      </c>
    </row>
    <row r="36" spans="1:9" s="94" customFormat="1" ht="119.25" customHeight="1">
      <c r="A36" s="74" t="s">
        <v>680</v>
      </c>
      <c r="B36" s="143" t="s">
        <v>19</v>
      </c>
      <c r="C36" s="62" t="s">
        <v>687</v>
      </c>
      <c r="D36" s="195">
        <v>680</v>
      </c>
      <c r="E36" s="195">
        <v>680</v>
      </c>
      <c r="F36" s="195">
        <v>0</v>
      </c>
      <c r="G36" s="72">
        <f t="shared" si="4"/>
        <v>680</v>
      </c>
      <c r="H36" s="72">
        <f t="shared" si="0"/>
        <v>680</v>
      </c>
      <c r="I36" s="72">
        <f t="shared" si="1"/>
        <v>0</v>
      </c>
    </row>
    <row r="37" spans="1:9" s="94" customFormat="1" ht="110.25" customHeight="1">
      <c r="A37" s="74" t="s">
        <v>681</v>
      </c>
      <c r="B37" s="143" t="s">
        <v>19</v>
      </c>
      <c r="C37" s="62" t="s">
        <v>160</v>
      </c>
      <c r="D37" s="195">
        <v>1500</v>
      </c>
      <c r="E37" s="195">
        <v>1500</v>
      </c>
      <c r="F37" s="195">
        <v>0</v>
      </c>
      <c r="G37" s="72">
        <f t="shared" si="4"/>
        <v>1500</v>
      </c>
      <c r="H37" s="72">
        <f t="shared" si="0"/>
        <v>1500</v>
      </c>
      <c r="I37" s="72">
        <f t="shared" si="1"/>
        <v>0</v>
      </c>
    </row>
    <row r="38" spans="1:9" s="94" customFormat="1" ht="153.75" customHeight="1">
      <c r="A38" s="74" t="s">
        <v>682</v>
      </c>
      <c r="B38" s="143" t="s">
        <v>19</v>
      </c>
      <c r="C38" s="62" t="s">
        <v>557</v>
      </c>
      <c r="D38" s="195">
        <v>126.96559999999999</v>
      </c>
      <c r="E38" s="195">
        <v>126.96559999999999</v>
      </c>
      <c r="F38" s="195">
        <v>0</v>
      </c>
      <c r="G38" s="72">
        <f t="shared" si="4"/>
        <v>126.96559999999999</v>
      </c>
      <c r="H38" s="72">
        <f t="shared" si="0"/>
        <v>126.96559999999999</v>
      </c>
      <c r="I38" s="72">
        <f t="shared" si="1"/>
        <v>0</v>
      </c>
    </row>
    <row r="39" spans="1:9" ht="15.75" hidden="1">
      <c r="A39" s="173" t="s">
        <v>551</v>
      </c>
      <c r="B39" s="143" t="s">
        <v>1081</v>
      </c>
      <c r="C39" s="62" t="s">
        <v>161</v>
      </c>
      <c r="D39" s="174">
        <v>100000</v>
      </c>
      <c r="E39" s="175">
        <v>0</v>
      </c>
      <c r="F39" s="176">
        <v>0</v>
      </c>
      <c r="G39" s="22">
        <f t="shared" si="4"/>
        <v>0</v>
      </c>
      <c r="H39" s="20">
        <f t="shared" si="0"/>
        <v>100000</v>
      </c>
      <c r="I39" s="20">
        <f t="shared" si="1"/>
        <v>0</v>
      </c>
    </row>
    <row r="40" spans="1:9" ht="94.5" hidden="1">
      <c r="A40" s="169" t="s">
        <v>680</v>
      </c>
      <c r="B40" s="143" t="s">
        <v>1082</v>
      </c>
      <c r="C40" s="62" t="s">
        <v>160</v>
      </c>
      <c r="D40" s="171">
        <v>680000</v>
      </c>
      <c r="E40" s="22">
        <v>0</v>
      </c>
      <c r="F40" s="24">
        <v>0</v>
      </c>
      <c r="G40" s="22">
        <f t="shared" si="4"/>
        <v>0</v>
      </c>
      <c r="H40" s="20">
        <f t="shared" si="0"/>
        <v>680000</v>
      </c>
      <c r="I40" s="20">
        <f t="shared" si="1"/>
        <v>0</v>
      </c>
    </row>
    <row r="41" spans="1:9" ht="94.5" hidden="1">
      <c r="A41" s="169" t="s">
        <v>681</v>
      </c>
      <c r="B41" s="143" t="s">
        <v>1083</v>
      </c>
      <c r="C41" s="62" t="s">
        <v>159</v>
      </c>
      <c r="D41" s="171">
        <v>1500000</v>
      </c>
      <c r="E41" s="22">
        <v>0</v>
      </c>
      <c r="F41" s="24">
        <v>0</v>
      </c>
      <c r="G41" s="22">
        <f t="shared" si="4"/>
        <v>0</v>
      </c>
      <c r="H41" s="20">
        <f t="shared" si="0"/>
        <v>1500000</v>
      </c>
      <c r="I41" s="20">
        <f t="shared" si="1"/>
        <v>0</v>
      </c>
    </row>
    <row r="42" spans="1:9" ht="141.75" hidden="1">
      <c r="A42" s="169" t="s">
        <v>682</v>
      </c>
      <c r="B42" s="143" t="s">
        <v>1084</v>
      </c>
      <c r="C42" s="62" t="s">
        <v>158</v>
      </c>
      <c r="D42" s="171">
        <v>126965.6</v>
      </c>
      <c r="E42" s="22">
        <v>0</v>
      </c>
      <c r="F42" s="24">
        <v>0</v>
      </c>
      <c r="G42" s="22">
        <f t="shared" si="4"/>
        <v>0</v>
      </c>
      <c r="H42" s="20">
        <f t="shared" si="0"/>
        <v>126965.6</v>
      </c>
      <c r="I42" s="20">
        <f t="shared" si="1"/>
        <v>0</v>
      </c>
    </row>
    <row r="43" spans="1:9" ht="15.75" hidden="1">
      <c r="A43" s="19"/>
      <c r="B43" s="20"/>
      <c r="C43" s="20"/>
      <c r="D43" s="22"/>
      <c r="E43" s="22"/>
      <c r="F43" s="24"/>
      <c r="G43" s="22"/>
      <c r="H43" s="20"/>
      <c r="I43" s="20"/>
    </row>
    <row r="44" spans="1:9" ht="15.75" hidden="1">
      <c r="A44" s="19"/>
      <c r="B44" s="20"/>
      <c r="C44" s="20"/>
      <c r="D44" s="22"/>
      <c r="E44" s="22"/>
      <c r="F44" s="24"/>
      <c r="G44" s="22"/>
      <c r="H44" s="20"/>
      <c r="I44" s="20"/>
    </row>
    <row r="45" spans="1:9" s="93" customFormat="1" ht="40.5" customHeight="1">
      <c r="A45" s="15" t="s">
        <v>8</v>
      </c>
      <c r="B45" s="16"/>
      <c r="C45" s="61">
        <v>220000000</v>
      </c>
      <c r="D45" s="18">
        <f>SUM(D46:D50)</f>
        <v>1733.002</v>
      </c>
      <c r="E45" s="18">
        <f>SUM(E46:E50)</f>
        <v>1733.002</v>
      </c>
      <c r="F45" s="18">
        <f>SUM(F46:F50)</f>
        <v>949.95634999999993</v>
      </c>
      <c r="G45" s="18">
        <f t="shared" ref="G45:G161" si="8">E45-F45</f>
        <v>783.04565000000002</v>
      </c>
      <c r="H45" s="18">
        <f t="shared" ref="H45:H159" si="9">D45-F45</f>
        <v>783.04565000000002</v>
      </c>
      <c r="I45" s="18">
        <f>F45/D45*100</f>
        <v>54.815652261220706</v>
      </c>
    </row>
    <row r="46" spans="1:9" ht="40.5" customHeight="1">
      <c r="A46" s="70" t="s">
        <v>48</v>
      </c>
      <c r="B46" s="25" t="s">
        <v>13</v>
      </c>
      <c r="C46" s="62" t="s">
        <v>157</v>
      </c>
      <c r="D46" s="195">
        <v>25.65</v>
      </c>
      <c r="E46" s="195">
        <v>25.65</v>
      </c>
      <c r="F46" s="197">
        <v>0</v>
      </c>
      <c r="G46" s="72">
        <f t="shared" si="8"/>
        <v>25.65</v>
      </c>
      <c r="H46" s="58">
        <f t="shared" si="9"/>
        <v>25.65</v>
      </c>
      <c r="I46" s="58">
        <f t="shared" ref="I46:I159" si="10">F46/D46*100</f>
        <v>0</v>
      </c>
    </row>
    <row r="47" spans="1:9" ht="45" customHeight="1">
      <c r="A47" s="70" t="s">
        <v>48</v>
      </c>
      <c r="B47" s="25" t="s">
        <v>13</v>
      </c>
      <c r="C47" s="62" t="s">
        <v>157</v>
      </c>
      <c r="D47" s="195">
        <v>60</v>
      </c>
      <c r="E47" s="195">
        <v>60</v>
      </c>
      <c r="F47" s="197">
        <v>60</v>
      </c>
      <c r="G47" s="72">
        <f t="shared" si="8"/>
        <v>0</v>
      </c>
      <c r="H47" s="58">
        <f t="shared" si="9"/>
        <v>0</v>
      </c>
      <c r="I47" s="58">
        <f t="shared" si="10"/>
        <v>100</v>
      </c>
    </row>
    <row r="48" spans="1:9" ht="46.5" customHeight="1">
      <c r="A48" s="70" t="s">
        <v>48</v>
      </c>
      <c r="B48" s="25" t="s">
        <v>13</v>
      </c>
      <c r="C48" s="62" t="s">
        <v>157</v>
      </c>
      <c r="D48" s="195">
        <v>40</v>
      </c>
      <c r="E48" s="195">
        <v>40</v>
      </c>
      <c r="F48" s="197">
        <v>0</v>
      </c>
      <c r="G48" s="72">
        <f t="shared" si="8"/>
        <v>40</v>
      </c>
      <c r="H48" s="58">
        <f t="shared" si="9"/>
        <v>40</v>
      </c>
      <c r="I48" s="58">
        <f t="shared" si="10"/>
        <v>0</v>
      </c>
    </row>
    <row r="49" spans="1:9" ht="57" customHeight="1">
      <c r="A49" s="70" t="s">
        <v>49</v>
      </c>
      <c r="B49" s="25" t="s">
        <v>13</v>
      </c>
      <c r="C49" s="62" t="s">
        <v>156</v>
      </c>
      <c r="D49" s="195">
        <v>140.97900000000001</v>
      </c>
      <c r="E49" s="195">
        <v>140.97900000000001</v>
      </c>
      <c r="F49" s="197">
        <v>72.2</v>
      </c>
      <c r="G49" s="72">
        <f t="shared" si="8"/>
        <v>68.779000000000011</v>
      </c>
      <c r="H49" s="58">
        <f t="shared" si="9"/>
        <v>68.779000000000011</v>
      </c>
      <c r="I49" s="58">
        <f t="shared" si="10"/>
        <v>51.213301271820619</v>
      </c>
    </row>
    <row r="50" spans="1:9" ht="56.25" customHeight="1">
      <c r="A50" s="70" t="s">
        <v>9</v>
      </c>
      <c r="B50" s="25" t="s">
        <v>13</v>
      </c>
      <c r="C50" s="62" t="s">
        <v>155</v>
      </c>
      <c r="D50" s="195">
        <v>1466.373</v>
      </c>
      <c r="E50" s="195">
        <v>1466.373</v>
      </c>
      <c r="F50" s="197">
        <v>817.75635</v>
      </c>
      <c r="G50" s="72">
        <f t="shared" si="8"/>
        <v>648.61665000000005</v>
      </c>
      <c r="H50" s="58">
        <f t="shared" si="9"/>
        <v>648.61665000000005</v>
      </c>
      <c r="I50" s="58">
        <f t="shared" si="10"/>
        <v>55.767280903289951</v>
      </c>
    </row>
    <row r="51" spans="1:9" s="93" customFormat="1" ht="45" customHeight="1">
      <c r="A51" s="15" t="s">
        <v>12</v>
      </c>
      <c r="B51" s="26"/>
      <c r="C51" s="17" t="s">
        <v>154</v>
      </c>
      <c r="D51" s="18">
        <f>SUM(D52:D66)</f>
        <v>31642.942900000002</v>
      </c>
      <c r="E51" s="18">
        <f>SUM(E52:E66)</f>
        <v>31642.942900000002</v>
      </c>
      <c r="F51" s="18">
        <f>SUM(F52:F66)</f>
        <v>12521.281970000002</v>
      </c>
      <c r="G51" s="18">
        <f t="shared" si="8"/>
        <v>19121.660929999998</v>
      </c>
      <c r="H51" s="18">
        <f t="shared" si="9"/>
        <v>19121.660929999998</v>
      </c>
      <c r="I51" s="18">
        <f>F51/D51*100</f>
        <v>39.57053555217837</v>
      </c>
    </row>
    <row r="52" spans="1:9" ht="144.75" customHeight="1">
      <c r="A52" s="74" t="s">
        <v>691</v>
      </c>
      <c r="B52" s="84">
        <v>444</v>
      </c>
      <c r="C52" s="62" t="s">
        <v>407</v>
      </c>
      <c r="D52" s="195">
        <v>5528.6</v>
      </c>
      <c r="E52" s="195">
        <v>5528.6</v>
      </c>
      <c r="F52" s="195">
        <v>2461.7976399999998</v>
      </c>
      <c r="G52" s="58">
        <f t="shared" si="8"/>
        <v>3066.8023600000006</v>
      </c>
      <c r="H52" s="58">
        <f t="shared" si="9"/>
        <v>3066.8023600000006</v>
      </c>
      <c r="I52" s="58">
        <f t="shared" si="10"/>
        <v>44.52840936222551</v>
      </c>
    </row>
    <row r="53" spans="1:9" ht="95.25" customHeight="1">
      <c r="A53" s="74" t="s">
        <v>558</v>
      </c>
      <c r="B53" s="84">
        <v>444</v>
      </c>
      <c r="C53" s="62" t="s">
        <v>560</v>
      </c>
      <c r="D53" s="195">
        <v>3197.8</v>
      </c>
      <c r="E53" s="195">
        <v>3197.8</v>
      </c>
      <c r="F53" s="195">
        <v>898.28923999999995</v>
      </c>
      <c r="G53" s="58">
        <f t="shared" si="8"/>
        <v>2299.5107600000001</v>
      </c>
      <c r="H53" s="58">
        <f t="shared" si="9"/>
        <v>2299.5107600000001</v>
      </c>
      <c r="I53" s="58">
        <f t="shared" si="10"/>
        <v>28.090851210207013</v>
      </c>
    </row>
    <row r="54" spans="1:9" ht="36" customHeight="1">
      <c r="A54" s="70" t="s">
        <v>42</v>
      </c>
      <c r="B54" s="25" t="s">
        <v>13</v>
      </c>
      <c r="C54" s="62" t="s">
        <v>153</v>
      </c>
      <c r="D54" s="195">
        <v>391.637</v>
      </c>
      <c r="E54" s="195">
        <v>391.637</v>
      </c>
      <c r="F54" s="195">
        <v>324.43279999999999</v>
      </c>
      <c r="G54" s="58">
        <f t="shared" si="8"/>
        <v>67.204200000000014</v>
      </c>
      <c r="H54" s="58">
        <f t="shared" si="9"/>
        <v>67.204200000000014</v>
      </c>
      <c r="I54" s="58">
        <f t="shared" si="10"/>
        <v>82.840181086056731</v>
      </c>
    </row>
    <row r="55" spans="1:9" ht="28.5" customHeight="1">
      <c r="A55" s="70" t="s">
        <v>43</v>
      </c>
      <c r="B55" s="25" t="s">
        <v>13</v>
      </c>
      <c r="C55" s="62" t="s">
        <v>152</v>
      </c>
      <c r="D55" s="195">
        <v>1310.9839999999999</v>
      </c>
      <c r="E55" s="195">
        <v>1310.9839999999999</v>
      </c>
      <c r="F55" s="195">
        <v>78.124840000000006</v>
      </c>
      <c r="G55" s="58">
        <f t="shared" si="8"/>
        <v>1232.85916</v>
      </c>
      <c r="H55" s="58">
        <f t="shared" si="9"/>
        <v>1232.85916</v>
      </c>
      <c r="I55" s="58">
        <f t="shared" si="10"/>
        <v>5.95925198171755</v>
      </c>
    </row>
    <row r="56" spans="1:9" ht="34.5" customHeight="1">
      <c r="A56" s="70" t="s">
        <v>150</v>
      </c>
      <c r="B56" s="25"/>
      <c r="C56" s="62" t="s">
        <v>151</v>
      </c>
      <c r="D56" s="195">
        <v>119.925</v>
      </c>
      <c r="E56" s="195">
        <v>119.925</v>
      </c>
      <c r="F56" s="195">
        <v>119.925</v>
      </c>
      <c r="G56" s="58">
        <f t="shared" si="8"/>
        <v>0</v>
      </c>
      <c r="H56" s="58">
        <f t="shared" si="9"/>
        <v>0</v>
      </c>
      <c r="I56" s="58">
        <f t="shared" si="10"/>
        <v>100</v>
      </c>
    </row>
    <row r="57" spans="1:9" ht="24" customHeight="1">
      <c r="A57" s="70" t="s">
        <v>149</v>
      </c>
      <c r="B57" s="64">
        <v>444</v>
      </c>
      <c r="C57" s="62" t="s">
        <v>148</v>
      </c>
      <c r="D57" s="195">
        <v>980</v>
      </c>
      <c r="E57" s="195">
        <v>980</v>
      </c>
      <c r="F57" s="195">
        <v>164.17775</v>
      </c>
      <c r="G57" s="58">
        <f t="shared" si="8"/>
        <v>815.82224999999994</v>
      </c>
      <c r="H57" s="58">
        <f t="shared" si="9"/>
        <v>815.82224999999994</v>
      </c>
      <c r="I57" s="58">
        <f t="shared" si="10"/>
        <v>16.752831632653063</v>
      </c>
    </row>
    <row r="58" spans="1:9" ht="110.25" customHeight="1">
      <c r="A58" s="74" t="s">
        <v>692</v>
      </c>
      <c r="B58" s="25" t="s">
        <v>13</v>
      </c>
      <c r="C58" s="62" t="s">
        <v>147</v>
      </c>
      <c r="D58" s="195">
        <v>15838.4359</v>
      </c>
      <c r="E58" s="195">
        <v>15838.4359</v>
      </c>
      <c r="F58" s="195">
        <v>7264.79331</v>
      </c>
      <c r="G58" s="58">
        <f t="shared" si="8"/>
        <v>8573.6425899999995</v>
      </c>
      <c r="H58" s="58">
        <f t="shared" si="9"/>
        <v>8573.6425899999995</v>
      </c>
      <c r="I58" s="58">
        <f t="shared" si="10"/>
        <v>45.868123316393891</v>
      </c>
    </row>
    <row r="59" spans="1:9" ht="66" customHeight="1">
      <c r="A59" s="70" t="s">
        <v>559</v>
      </c>
      <c r="B59" s="25" t="s">
        <v>13</v>
      </c>
      <c r="C59" s="62" t="s">
        <v>146</v>
      </c>
      <c r="D59" s="195">
        <v>1594.2</v>
      </c>
      <c r="E59" s="195">
        <v>1594.2</v>
      </c>
      <c r="F59" s="195">
        <v>0</v>
      </c>
      <c r="G59" s="58">
        <f t="shared" si="8"/>
        <v>1594.2</v>
      </c>
      <c r="H59" s="58">
        <f t="shared" si="9"/>
        <v>1594.2</v>
      </c>
      <c r="I59" s="58">
        <f t="shared" si="10"/>
        <v>0</v>
      </c>
    </row>
    <row r="60" spans="1:9" ht="120.75" customHeight="1">
      <c r="A60" s="74" t="s">
        <v>693</v>
      </c>
      <c r="B60" s="25" t="s">
        <v>13</v>
      </c>
      <c r="C60" s="62" t="s">
        <v>561</v>
      </c>
      <c r="D60" s="195">
        <v>364.5</v>
      </c>
      <c r="E60" s="195">
        <v>364.5</v>
      </c>
      <c r="F60" s="195">
        <v>177.191</v>
      </c>
      <c r="G60" s="58">
        <f t="shared" si="8"/>
        <v>187.309</v>
      </c>
      <c r="H60" s="58">
        <f t="shared" si="9"/>
        <v>187.309</v>
      </c>
      <c r="I60" s="58">
        <f t="shared" si="10"/>
        <v>48.612071330589849</v>
      </c>
    </row>
    <row r="61" spans="1:9" ht="136.5" customHeight="1">
      <c r="A61" s="74" t="s">
        <v>694</v>
      </c>
      <c r="B61" s="25" t="s">
        <v>13</v>
      </c>
      <c r="C61" s="62" t="s">
        <v>562</v>
      </c>
      <c r="D61" s="195">
        <v>337.5</v>
      </c>
      <c r="E61" s="195">
        <v>337.5</v>
      </c>
      <c r="F61" s="195">
        <v>239.45949999999999</v>
      </c>
      <c r="G61" s="58">
        <f t="shared" si="8"/>
        <v>98.040500000000009</v>
      </c>
      <c r="H61" s="58">
        <f t="shared" si="9"/>
        <v>98.040500000000009</v>
      </c>
      <c r="I61" s="58">
        <f t="shared" si="10"/>
        <v>70.950962962962961</v>
      </c>
    </row>
    <row r="62" spans="1:9" ht="294" customHeight="1">
      <c r="A62" s="74" t="s">
        <v>695</v>
      </c>
      <c r="B62" s="144">
        <v>444</v>
      </c>
      <c r="C62" s="62" t="s">
        <v>563</v>
      </c>
      <c r="D62" s="195">
        <v>405.45400000000001</v>
      </c>
      <c r="E62" s="195">
        <v>405.45400000000001</v>
      </c>
      <c r="F62" s="195">
        <v>0</v>
      </c>
      <c r="G62" s="58">
        <f t="shared" si="8"/>
        <v>405.45400000000001</v>
      </c>
      <c r="H62" s="58">
        <f t="shared" si="9"/>
        <v>405.45400000000001</v>
      </c>
      <c r="I62" s="58">
        <f t="shared" si="10"/>
        <v>0</v>
      </c>
    </row>
    <row r="63" spans="1:9" ht="245.25" customHeight="1">
      <c r="A63" s="74" t="s">
        <v>696</v>
      </c>
      <c r="B63" s="144" t="s">
        <v>13</v>
      </c>
      <c r="C63" s="62" t="s">
        <v>564</v>
      </c>
      <c r="D63" s="195">
        <v>880.846</v>
      </c>
      <c r="E63" s="195">
        <v>880.846</v>
      </c>
      <c r="F63" s="195">
        <v>718.50647000000004</v>
      </c>
      <c r="G63" s="58">
        <f t="shared" si="8"/>
        <v>162.33952999999997</v>
      </c>
      <c r="H63" s="58">
        <f t="shared" si="9"/>
        <v>162.33952999999997</v>
      </c>
      <c r="I63" s="58">
        <f t="shared" si="10"/>
        <v>81.570044025856973</v>
      </c>
    </row>
    <row r="64" spans="1:9" ht="369.75" customHeight="1">
      <c r="A64" s="74" t="s">
        <v>697</v>
      </c>
      <c r="B64" s="144" t="s">
        <v>13</v>
      </c>
      <c r="C64" s="62" t="s">
        <v>565</v>
      </c>
      <c r="D64" s="195">
        <v>281.565</v>
      </c>
      <c r="E64" s="195">
        <v>281.565</v>
      </c>
      <c r="F64" s="195">
        <v>0</v>
      </c>
      <c r="G64" s="58">
        <f t="shared" si="8"/>
        <v>281.565</v>
      </c>
      <c r="H64" s="58">
        <f t="shared" si="9"/>
        <v>281.565</v>
      </c>
      <c r="I64" s="58">
        <f t="shared" si="10"/>
        <v>0</v>
      </c>
    </row>
    <row r="65" spans="1:11" ht="273" customHeight="1">
      <c r="A65" s="74" t="s">
        <v>698</v>
      </c>
      <c r="B65" s="144">
        <v>444</v>
      </c>
      <c r="C65" s="62" t="s">
        <v>566</v>
      </c>
      <c r="D65" s="195">
        <v>302.75</v>
      </c>
      <c r="E65" s="195">
        <v>302.75</v>
      </c>
      <c r="F65" s="195">
        <v>0</v>
      </c>
      <c r="G65" s="58">
        <f t="shared" si="8"/>
        <v>302.75</v>
      </c>
      <c r="H65" s="58">
        <f t="shared" si="9"/>
        <v>302.75</v>
      </c>
      <c r="I65" s="58">
        <f t="shared" si="10"/>
        <v>0</v>
      </c>
    </row>
    <row r="66" spans="1:11" ht="384.75" customHeight="1">
      <c r="A66" s="74" t="s">
        <v>699</v>
      </c>
      <c r="B66" s="144">
        <v>444</v>
      </c>
      <c r="C66" s="62" t="s">
        <v>567</v>
      </c>
      <c r="D66" s="195">
        <v>108.746</v>
      </c>
      <c r="E66" s="195">
        <v>108.746</v>
      </c>
      <c r="F66" s="195">
        <v>74.584419999999994</v>
      </c>
      <c r="G66" s="58">
        <f t="shared" si="8"/>
        <v>34.161580000000001</v>
      </c>
      <c r="H66" s="58">
        <f t="shared" si="9"/>
        <v>34.161580000000001</v>
      </c>
      <c r="I66" s="58">
        <f t="shared" si="10"/>
        <v>68.585897412318602</v>
      </c>
    </row>
    <row r="67" spans="1:11" s="93" customFormat="1" ht="72.75" customHeight="1">
      <c r="A67" s="15" t="s">
        <v>14</v>
      </c>
      <c r="B67" s="26"/>
      <c r="C67" s="17" t="s">
        <v>145</v>
      </c>
      <c r="D67" s="57">
        <f>SUM(D68:D123)</f>
        <v>479682.13712000003</v>
      </c>
      <c r="E67" s="57">
        <f>SUM(E68:E123)</f>
        <v>479682.13712000003</v>
      </c>
      <c r="F67" s="57">
        <f>SUM(F68:F123)</f>
        <v>236102.68201000008</v>
      </c>
      <c r="G67" s="57">
        <f t="shared" si="8"/>
        <v>243579.45510999995</v>
      </c>
      <c r="H67" s="57">
        <f t="shared" si="9"/>
        <v>243579.45510999995</v>
      </c>
      <c r="I67" s="57">
        <f t="shared" si="10"/>
        <v>49.220653374243803</v>
      </c>
    </row>
    <row r="68" spans="1:11" s="92" customFormat="1" ht="106.5" customHeight="1">
      <c r="A68" s="74" t="s">
        <v>568</v>
      </c>
      <c r="B68" s="83">
        <v>444</v>
      </c>
      <c r="C68" s="62" t="s">
        <v>571</v>
      </c>
      <c r="D68" s="195">
        <v>4335.7489999999998</v>
      </c>
      <c r="E68" s="195">
        <v>4335.7489999999998</v>
      </c>
      <c r="F68" s="195">
        <v>2181.23</v>
      </c>
      <c r="G68" s="72">
        <f t="shared" si="8"/>
        <v>2154.5189999999998</v>
      </c>
      <c r="H68" s="72">
        <f t="shared" si="9"/>
        <v>2154.5189999999998</v>
      </c>
      <c r="I68" s="72">
        <f t="shared" si="10"/>
        <v>50.308032130088712</v>
      </c>
      <c r="J68" s="94"/>
      <c r="K68" s="94"/>
    </row>
    <row r="69" spans="1:11" s="94" customFormat="1" ht="104.25" customHeight="1">
      <c r="A69" s="74" t="s">
        <v>568</v>
      </c>
      <c r="B69" s="65" t="s">
        <v>13</v>
      </c>
      <c r="C69" s="62" t="s">
        <v>571</v>
      </c>
      <c r="D69" s="195">
        <v>8007.192</v>
      </c>
      <c r="E69" s="195">
        <v>8007.192</v>
      </c>
      <c r="F69" s="195">
        <v>4302.0820000000003</v>
      </c>
      <c r="G69" s="72">
        <f t="shared" si="8"/>
        <v>3705.1099999999997</v>
      </c>
      <c r="H69" s="72">
        <f t="shared" si="9"/>
        <v>3705.1099999999997</v>
      </c>
      <c r="I69" s="72">
        <f t="shared" si="10"/>
        <v>53.727723776325085</v>
      </c>
    </row>
    <row r="70" spans="1:11" s="94" customFormat="1" ht="98.25" customHeight="1">
      <c r="A70" s="74" t="s">
        <v>568</v>
      </c>
      <c r="B70" s="65" t="s">
        <v>13</v>
      </c>
      <c r="C70" s="62" t="s">
        <v>571</v>
      </c>
      <c r="D70" s="195">
        <v>2858.5790000000002</v>
      </c>
      <c r="E70" s="195">
        <v>2858.5790000000002</v>
      </c>
      <c r="F70" s="195">
        <v>1546.309</v>
      </c>
      <c r="G70" s="72">
        <f t="shared" si="8"/>
        <v>1312.2700000000002</v>
      </c>
      <c r="H70" s="72">
        <f t="shared" si="9"/>
        <v>1312.2700000000002</v>
      </c>
      <c r="I70" s="72">
        <f t="shared" si="10"/>
        <v>54.09362483947443</v>
      </c>
    </row>
    <row r="71" spans="1:11" s="94" customFormat="1" ht="120.75" customHeight="1">
      <c r="A71" s="74" t="s">
        <v>569</v>
      </c>
      <c r="B71" s="65" t="s">
        <v>13</v>
      </c>
      <c r="C71" s="62" t="s">
        <v>144</v>
      </c>
      <c r="D71" s="195">
        <v>39.996000000000002</v>
      </c>
      <c r="E71" s="195">
        <v>39.996000000000002</v>
      </c>
      <c r="F71" s="195">
        <v>0</v>
      </c>
      <c r="G71" s="72">
        <f t="shared" si="8"/>
        <v>39.996000000000002</v>
      </c>
      <c r="H71" s="72">
        <f t="shared" si="9"/>
        <v>39.996000000000002</v>
      </c>
      <c r="I71" s="72">
        <f t="shared" si="10"/>
        <v>0</v>
      </c>
    </row>
    <row r="72" spans="1:11" s="94" customFormat="1" ht="102.75" customHeight="1">
      <c r="A72" s="74" t="s">
        <v>569</v>
      </c>
      <c r="B72" s="65" t="s">
        <v>13</v>
      </c>
      <c r="C72" s="62" t="s">
        <v>144</v>
      </c>
      <c r="D72" s="195">
        <v>194.22900000000001</v>
      </c>
      <c r="E72" s="195">
        <v>194.22900000000001</v>
      </c>
      <c r="F72" s="195">
        <v>0</v>
      </c>
      <c r="G72" s="72">
        <f t="shared" si="8"/>
        <v>194.22900000000001</v>
      </c>
      <c r="H72" s="72">
        <f t="shared" si="9"/>
        <v>194.22900000000001</v>
      </c>
      <c r="I72" s="72">
        <f t="shared" si="10"/>
        <v>0</v>
      </c>
    </row>
    <row r="73" spans="1:11" s="94" customFormat="1" ht="148.5" customHeight="1">
      <c r="A73" s="74" t="s">
        <v>570</v>
      </c>
      <c r="B73" s="65" t="s">
        <v>13</v>
      </c>
      <c r="C73" s="62" t="s">
        <v>572</v>
      </c>
      <c r="D73" s="195">
        <v>2084.029</v>
      </c>
      <c r="E73" s="195">
        <v>2084.029</v>
      </c>
      <c r="F73" s="195">
        <v>1736.6155000000001</v>
      </c>
      <c r="G73" s="72">
        <f t="shared" si="8"/>
        <v>347.41349999999989</v>
      </c>
      <c r="H73" s="72">
        <f t="shared" si="9"/>
        <v>347.41349999999989</v>
      </c>
      <c r="I73" s="72">
        <f t="shared" si="10"/>
        <v>83.329718540385002</v>
      </c>
    </row>
    <row r="74" spans="1:11" s="94" customFormat="1" ht="255.75" customHeight="1">
      <c r="A74" s="74" t="s">
        <v>700</v>
      </c>
      <c r="B74" s="65" t="s">
        <v>13</v>
      </c>
      <c r="C74" s="62" t="s">
        <v>143</v>
      </c>
      <c r="D74" s="195">
        <v>27616.7</v>
      </c>
      <c r="E74" s="195">
        <v>27616.7</v>
      </c>
      <c r="F74" s="195">
        <v>12983.435600000001</v>
      </c>
      <c r="G74" s="72">
        <f t="shared" si="8"/>
        <v>14633.2644</v>
      </c>
      <c r="H74" s="72">
        <f t="shared" si="9"/>
        <v>14633.2644</v>
      </c>
      <c r="I74" s="72">
        <f t="shared" si="10"/>
        <v>47.012987069418145</v>
      </c>
    </row>
    <row r="75" spans="1:11" s="94" customFormat="1" ht="255.75" customHeight="1">
      <c r="A75" s="74" t="s">
        <v>700</v>
      </c>
      <c r="B75" s="65" t="s">
        <v>13</v>
      </c>
      <c r="C75" s="62" t="s">
        <v>143</v>
      </c>
      <c r="D75" s="195">
        <v>2550</v>
      </c>
      <c r="E75" s="195">
        <v>2550</v>
      </c>
      <c r="F75" s="195">
        <v>203.94720000000001</v>
      </c>
      <c r="G75" s="72">
        <f t="shared" si="8"/>
        <v>2346.0527999999999</v>
      </c>
      <c r="H75" s="72">
        <f t="shared" si="9"/>
        <v>2346.0527999999999</v>
      </c>
      <c r="I75" s="72">
        <f t="shared" si="10"/>
        <v>7.9979294117647068</v>
      </c>
    </row>
    <row r="76" spans="1:11" s="94" customFormat="1" ht="285.75" customHeight="1">
      <c r="A76" s="74" t="s">
        <v>701</v>
      </c>
      <c r="B76" s="65" t="s">
        <v>13</v>
      </c>
      <c r="C76" s="62" t="s">
        <v>142</v>
      </c>
      <c r="D76" s="195">
        <v>24306.3</v>
      </c>
      <c r="E76" s="195">
        <v>24306.3</v>
      </c>
      <c r="F76" s="195">
        <v>10989.999680000001</v>
      </c>
      <c r="G76" s="72">
        <f t="shared" si="8"/>
        <v>13316.300319999998</v>
      </c>
      <c r="H76" s="72">
        <f t="shared" si="9"/>
        <v>13316.300319999998</v>
      </c>
      <c r="I76" s="72">
        <f t="shared" si="10"/>
        <v>45.214613824399443</v>
      </c>
    </row>
    <row r="77" spans="1:11" s="94" customFormat="1" ht="255.75" customHeight="1">
      <c r="A77" s="74" t="s">
        <v>701</v>
      </c>
      <c r="B77" s="65" t="s">
        <v>13</v>
      </c>
      <c r="C77" s="62" t="s">
        <v>142</v>
      </c>
      <c r="D77" s="195">
        <v>3279</v>
      </c>
      <c r="E77" s="195">
        <v>3279</v>
      </c>
      <c r="F77" s="195">
        <v>232.84280000000001</v>
      </c>
      <c r="G77" s="72">
        <f t="shared" si="8"/>
        <v>3046.1572000000001</v>
      </c>
      <c r="H77" s="72">
        <f t="shared" si="9"/>
        <v>3046.1572000000001</v>
      </c>
      <c r="I77" s="72">
        <f t="shared" si="10"/>
        <v>7.1010308020738027</v>
      </c>
    </row>
    <row r="78" spans="1:11" s="94" customFormat="1" ht="223.5" customHeight="1">
      <c r="A78" s="74" t="s">
        <v>702</v>
      </c>
      <c r="B78" s="65" t="s">
        <v>13</v>
      </c>
      <c r="C78" s="62" t="s">
        <v>141</v>
      </c>
      <c r="D78" s="195">
        <v>165.8</v>
      </c>
      <c r="E78" s="195">
        <v>165.8</v>
      </c>
      <c r="F78" s="195">
        <v>82.9</v>
      </c>
      <c r="G78" s="72">
        <f t="shared" si="8"/>
        <v>82.9</v>
      </c>
      <c r="H78" s="72">
        <f t="shared" si="9"/>
        <v>82.9</v>
      </c>
      <c r="I78" s="72">
        <f t="shared" si="10"/>
        <v>50</v>
      </c>
    </row>
    <row r="79" spans="1:11" s="94" customFormat="1" ht="174.75" customHeight="1">
      <c r="A79" s="74" t="s">
        <v>703</v>
      </c>
      <c r="B79" s="65" t="s">
        <v>13</v>
      </c>
      <c r="C79" s="62" t="s">
        <v>140</v>
      </c>
      <c r="D79" s="195">
        <v>1854.2</v>
      </c>
      <c r="E79" s="195">
        <v>1854.2</v>
      </c>
      <c r="F79" s="195">
        <v>869.97482000000002</v>
      </c>
      <c r="G79" s="72">
        <f t="shared" si="8"/>
        <v>984.22518000000002</v>
      </c>
      <c r="H79" s="72">
        <f t="shared" si="9"/>
        <v>984.22518000000002</v>
      </c>
      <c r="I79" s="72">
        <f t="shared" si="10"/>
        <v>46.919146801855248</v>
      </c>
    </row>
    <row r="80" spans="1:11" s="94" customFormat="1" ht="268.5" customHeight="1">
      <c r="A80" s="74" t="s">
        <v>704</v>
      </c>
      <c r="B80" s="65" t="s">
        <v>13</v>
      </c>
      <c r="C80" s="62" t="s">
        <v>139</v>
      </c>
      <c r="D80" s="195">
        <v>114660</v>
      </c>
      <c r="E80" s="195">
        <v>114660</v>
      </c>
      <c r="F80" s="195">
        <v>60967.408430000003</v>
      </c>
      <c r="G80" s="72">
        <f t="shared" si="8"/>
        <v>53692.591569999997</v>
      </c>
      <c r="H80" s="72">
        <f t="shared" si="9"/>
        <v>53692.591569999997</v>
      </c>
      <c r="I80" s="72">
        <f t="shared" si="10"/>
        <v>53.172342953078669</v>
      </c>
    </row>
    <row r="81" spans="1:13" s="94" customFormat="1" ht="273.75" customHeight="1">
      <c r="A81" s="74" t="s">
        <v>704</v>
      </c>
      <c r="B81" s="65" t="s">
        <v>13</v>
      </c>
      <c r="C81" s="62" t="s">
        <v>139</v>
      </c>
      <c r="D81" s="195">
        <v>7060</v>
      </c>
      <c r="E81" s="195">
        <v>7060</v>
      </c>
      <c r="F81" s="195">
        <v>3475.2710000000002</v>
      </c>
      <c r="G81" s="72">
        <f t="shared" si="8"/>
        <v>3584.7289999999998</v>
      </c>
      <c r="H81" s="72">
        <f t="shared" si="9"/>
        <v>3584.7289999999998</v>
      </c>
      <c r="I81" s="72">
        <f t="shared" si="10"/>
        <v>49.224801699716721</v>
      </c>
    </row>
    <row r="82" spans="1:13" s="94" customFormat="1" ht="287.25" customHeight="1">
      <c r="A82" s="74" t="s">
        <v>704</v>
      </c>
      <c r="B82" s="65" t="s">
        <v>13</v>
      </c>
      <c r="C82" s="62" t="s">
        <v>139</v>
      </c>
      <c r="D82" s="195">
        <v>660</v>
      </c>
      <c r="E82" s="195">
        <v>660</v>
      </c>
      <c r="F82" s="195">
        <v>208.86600000000001</v>
      </c>
      <c r="G82" s="72">
        <f t="shared" si="8"/>
        <v>451.13400000000001</v>
      </c>
      <c r="H82" s="72">
        <f t="shared" si="9"/>
        <v>451.13400000000001</v>
      </c>
      <c r="I82" s="72">
        <f t="shared" si="10"/>
        <v>31.646363636363638</v>
      </c>
    </row>
    <row r="83" spans="1:13" s="94" customFormat="1" ht="311.25" customHeight="1">
      <c r="A83" s="74" t="s">
        <v>705</v>
      </c>
      <c r="B83" s="65" t="s">
        <v>13</v>
      </c>
      <c r="C83" s="62" t="s">
        <v>573</v>
      </c>
      <c r="D83" s="195">
        <v>50722.1</v>
      </c>
      <c r="E83" s="195">
        <v>50722.1</v>
      </c>
      <c r="F83" s="195">
        <v>27356.634030000001</v>
      </c>
      <c r="G83" s="72">
        <f t="shared" si="8"/>
        <v>23365.465969999997</v>
      </c>
      <c r="H83" s="72">
        <f t="shared" si="9"/>
        <v>23365.465969999997</v>
      </c>
      <c r="I83" s="72">
        <f t="shared" si="10"/>
        <v>53.934348203248682</v>
      </c>
    </row>
    <row r="84" spans="1:13" s="94" customFormat="1" ht="273" customHeight="1">
      <c r="A84" s="74" t="s">
        <v>705</v>
      </c>
      <c r="B84" s="65" t="s">
        <v>13</v>
      </c>
      <c r="C84" s="62" t="s">
        <v>573</v>
      </c>
      <c r="D84" s="195">
        <v>255.6</v>
      </c>
      <c r="E84" s="195">
        <v>255.6</v>
      </c>
      <c r="F84" s="195">
        <v>25.3</v>
      </c>
      <c r="G84" s="72">
        <f t="shared" si="8"/>
        <v>230.29999999999998</v>
      </c>
      <c r="H84" s="72">
        <f t="shared" si="9"/>
        <v>230.29999999999998</v>
      </c>
      <c r="I84" s="72"/>
    </row>
    <row r="85" spans="1:13" s="94" customFormat="1" ht="170.25" customHeight="1">
      <c r="A85" s="74" t="s">
        <v>706</v>
      </c>
      <c r="B85" s="83">
        <v>444</v>
      </c>
      <c r="C85" s="62" t="s">
        <v>707</v>
      </c>
      <c r="D85" s="195">
        <v>350</v>
      </c>
      <c r="E85" s="195">
        <v>350</v>
      </c>
      <c r="F85" s="195">
        <v>346.87299999999999</v>
      </c>
      <c r="G85" s="72">
        <f t="shared" si="8"/>
        <v>3.1270000000000095</v>
      </c>
      <c r="H85" s="72">
        <f t="shared" si="9"/>
        <v>3.1270000000000095</v>
      </c>
      <c r="I85" s="72">
        <f t="shared" si="10"/>
        <v>99.106571428571428</v>
      </c>
    </row>
    <row r="86" spans="1:13" s="94" customFormat="1" ht="163.5" customHeight="1">
      <c r="A86" s="74" t="s">
        <v>706</v>
      </c>
      <c r="B86" s="81" t="s">
        <v>13</v>
      </c>
      <c r="C86" s="62" t="s">
        <v>707</v>
      </c>
      <c r="D86" s="195">
        <v>2552.5650000000001</v>
      </c>
      <c r="E86" s="195">
        <v>2552.5650000000001</v>
      </c>
      <c r="F86" s="195">
        <v>2552.078</v>
      </c>
      <c r="G86" s="72">
        <f t="shared" si="8"/>
        <v>0.48700000000008004</v>
      </c>
      <c r="H86" s="72">
        <f t="shared" si="9"/>
        <v>0.48700000000008004</v>
      </c>
      <c r="I86" s="72">
        <f t="shared" si="10"/>
        <v>99.980921151860969</v>
      </c>
    </row>
    <row r="87" spans="1:13" s="94" customFormat="1" ht="43.5" customHeight="1">
      <c r="A87" s="73" t="s">
        <v>499</v>
      </c>
      <c r="B87" s="82">
        <v>444</v>
      </c>
      <c r="C87" s="62" t="s">
        <v>574</v>
      </c>
      <c r="D87" s="195">
        <v>1488.3</v>
      </c>
      <c r="E87" s="195">
        <v>1488.3</v>
      </c>
      <c r="F87" s="195">
        <v>0</v>
      </c>
      <c r="G87" s="72">
        <f t="shared" si="8"/>
        <v>1488.3</v>
      </c>
      <c r="H87" s="72">
        <f t="shared" si="9"/>
        <v>1488.3</v>
      </c>
      <c r="I87" s="72">
        <f t="shared" si="10"/>
        <v>0</v>
      </c>
    </row>
    <row r="88" spans="1:13" s="94" customFormat="1" ht="60" customHeight="1">
      <c r="A88" s="70" t="s">
        <v>52</v>
      </c>
      <c r="B88" s="82">
        <v>444</v>
      </c>
      <c r="C88" s="62" t="s">
        <v>500</v>
      </c>
      <c r="D88" s="195">
        <v>38.007339999999999</v>
      </c>
      <c r="E88" s="195">
        <v>38.007339999999999</v>
      </c>
      <c r="F88" s="195">
        <v>33.188969999999998</v>
      </c>
      <c r="G88" s="72">
        <f t="shared" si="8"/>
        <v>4.8183700000000016</v>
      </c>
      <c r="H88" s="72">
        <f t="shared" si="9"/>
        <v>4.8183700000000016</v>
      </c>
      <c r="I88" s="72">
        <f t="shared" si="10"/>
        <v>87.322527701228239</v>
      </c>
    </row>
    <row r="89" spans="1:13" s="94" customFormat="1" ht="81.75" customHeight="1">
      <c r="A89" s="70" t="s">
        <v>52</v>
      </c>
      <c r="B89" s="82">
        <v>444</v>
      </c>
      <c r="C89" s="62" t="s">
        <v>500</v>
      </c>
      <c r="D89" s="195">
        <v>1126.63257</v>
      </c>
      <c r="E89" s="195">
        <v>1126.63257</v>
      </c>
      <c r="F89" s="195">
        <v>831.02760000000001</v>
      </c>
      <c r="G89" s="72">
        <f t="shared" si="8"/>
        <v>295.60496999999998</v>
      </c>
      <c r="H89" s="72">
        <f t="shared" si="9"/>
        <v>295.60496999999998</v>
      </c>
      <c r="I89" s="72">
        <f t="shared" si="10"/>
        <v>73.762078438758437</v>
      </c>
    </row>
    <row r="90" spans="1:13" s="94" customFormat="1" ht="28.5" customHeight="1">
      <c r="A90" s="70" t="s">
        <v>88</v>
      </c>
      <c r="B90" s="66" t="s">
        <v>13</v>
      </c>
      <c r="C90" s="62" t="s">
        <v>89</v>
      </c>
      <c r="D90" s="195">
        <v>28427.97178</v>
      </c>
      <c r="E90" s="195">
        <v>28427.97178</v>
      </c>
      <c r="F90" s="195">
        <v>11397.84851</v>
      </c>
      <c r="G90" s="72">
        <f t="shared" si="8"/>
        <v>17030.12327</v>
      </c>
      <c r="H90" s="72">
        <f t="shared" si="9"/>
        <v>17030.12327</v>
      </c>
      <c r="I90" s="72">
        <f t="shared" ref="I90:I123" si="11">F90/D90*100</f>
        <v>40.093780162040105</v>
      </c>
    </row>
    <row r="91" spans="1:13" s="92" customFormat="1" ht="42" customHeight="1">
      <c r="A91" s="70" t="s">
        <v>410</v>
      </c>
      <c r="B91" s="67">
        <v>444</v>
      </c>
      <c r="C91" s="62" t="s">
        <v>411</v>
      </c>
      <c r="D91" s="195">
        <v>9.9</v>
      </c>
      <c r="E91" s="195">
        <v>9.9</v>
      </c>
      <c r="F91" s="195">
        <v>1.5459700000000001</v>
      </c>
      <c r="G91" s="72">
        <f t="shared" ref="G91:G123" si="12">E91-F91</f>
        <v>8.3540299999999998</v>
      </c>
      <c r="H91" s="72">
        <f t="shared" ref="H91:H123" si="13">D91-F91</f>
        <v>8.3540299999999998</v>
      </c>
      <c r="I91" s="72">
        <f t="shared" si="11"/>
        <v>15.615858585858586</v>
      </c>
      <c r="J91" s="94"/>
      <c r="K91" s="94"/>
      <c r="L91" s="94"/>
      <c r="M91" s="94"/>
    </row>
    <row r="92" spans="1:13" s="94" customFormat="1" ht="33" customHeight="1">
      <c r="A92" s="70" t="s">
        <v>90</v>
      </c>
      <c r="B92" s="67">
        <v>444</v>
      </c>
      <c r="C92" s="62" t="s">
        <v>91</v>
      </c>
      <c r="D92" s="195">
        <v>420</v>
      </c>
      <c r="E92" s="195">
        <v>420</v>
      </c>
      <c r="F92" s="195">
        <v>20.085699999999999</v>
      </c>
      <c r="G92" s="72">
        <f t="shared" si="12"/>
        <v>399.91430000000003</v>
      </c>
      <c r="H92" s="72">
        <f t="shared" si="13"/>
        <v>399.91430000000003</v>
      </c>
      <c r="I92" s="72">
        <f t="shared" si="11"/>
        <v>4.7823095238095235</v>
      </c>
    </row>
    <row r="93" spans="1:13" s="94" customFormat="1" ht="29.25" customHeight="1">
      <c r="A93" s="70" t="s">
        <v>92</v>
      </c>
      <c r="B93" s="67">
        <v>444</v>
      </c>
      <c r="C93" s="62" t="s">
        <v>93</v>
      </c>
      <c r="D93" s="195">
        <v>448.8</v>
      </c>
      <c r="E93" s="195">
        <v>448.8</v>
      </c>
      <c r="F93" s="195">
        <v>202.26900000000001</v>
      </c>
      <c r="G93" s="72">
        <f t="shared" si="12"/>
        <v>246.53100000000001</v>
      </c>
      <c r="H93" s="72">
        <f t="shared" si="13"/>
        <v>246.53100000000001</v>
      </c>
      <c r="I93" s="72">
        <f t="shared" si="11"/>
        <v>45.06885026737968</v>
      </c>
    </row>
    <row r="94" spans="1:13" s="94" customFormat="1" ht="29.25" customHeight="1">
      <c r="A94" s="70" t="s">
        <v>94</v>
      </c>
      <c r="B94" s="67">
        <v>444</v>
      </c>
      <c r="C94" s="62" t="s">
        <v>95</v>
      </c>
      <c r="D94" s="195">
        <v>90</v>
      </c>
      <c r="E94" s="195">
        <v>90</v>
      </c>
      <c r="F94" s="195">
        <v>20</v>
      </c>
      <c r="G94" s="72">
        <f t="shared" si="12"/>
        <v>70</v>
      </c>
      <c r="H94" s="72">
        <f t="shared" si="13"/>
        <v>70</v>
      </c>
      <c r="I94" s="72">
        <f t="shared" si="11"/>
        <v>22.222222222222221</v>
      </c>
    </row>
    <row r="95" spans="1:13" s="94" customFormat="1" ht="29.25" customHeight="1">
      <c r="A95" s="70" t="s">
        <v>96</v>
      </c>
      <c r="B95" s="67">
        <v>444</v>
      </c>
      <c r="C95" s="62" t="s">
        <v>97</v>
      </c>
      <c r="D95" s="195">
        <v>14311.752539999999</v>
      </c>
      <c r="E95" s="195">
        <v>14311.752539999999</v>
      </c>
      <c r="F95" s="195">
        <v>6396.3673500000004</v>
      </c>
      <c r="G95" s="72">
        <f t="shared" si="12"/>
        <v>7915.3851899999991</v>
      </c>
      <c r="H95" s="72">
        <f t="shared" si="13"/>
        <v>7915.3851899999991</v>
      </c>
      <c r="I95" s="72">
        <f t="shared" si="11"/>
        <v>44.69311031002497</v>
      </c>
    </row>
    <row r="96" spans="1:13" s="94" customFormat="1" ht="26.25" customHeight="1">
      <c r="A96" s="70" t="s">
        <v>708</v>
      </c>
      <c r="B96" s="67">
        <v>444</v>
      </c>
      <c r="C96" s="62" t="s">
        <v>709</v>
      </c>
      <c r="D96" s="195">
        <v>1799.7900400000001</v>
      </c>
      <c r="E96" s="195">
        <v>1799.7900400000001</v>
      </c>
      <c r="F96" s="195">
        <v>875.83250999999996</v>
      </c>
      <c r="G96" s="72">
        <f t="shared" si="12"/>
        <v>923.95753000000013</v>
      </c>
      <c r="H96" s="72">
        <f t="shared" si="13"/>
        <v>923.95753000000013</v>
      </c>
      <c r="I96" s="72">
        <f t="shared" si="11"/>
        <v>48.663037939692117</v>
      </c>
    </row>
    <row r="97" spans="1:10" s="94" customFormat="1" ht="35.25" customHeight="1">
      <c r="A97" s="70" t="s">
        <v>98</v>
      </c>
      <c r="B97" s="67">
        <v>444</v>
      </c>
      <c r="C97" s="62" t="s">
        <v>99</v>
      </c>
      <c r="D97" s="195">
        <v>2140.6170000000002</v>
      </c>
      <c r="E97" s="195">
        <v>2140.6170000000002</v>
      </c>
      <c r="F97" s="195">
        <v>1245.63816</v>
      </c>
      <c r="G97" s="72">
        <f t="shared" si="12"/>
        <v>894.97884000000022</v>
      </c>
      <c r="H97" s="72">
        <f t="shared" si="13"/>
        <v>894.97884000000022</v>
      </c>
      <c r="I97" s="72">
        <f t="shared" si="11"/>
        <v>58.190613267109427</v>
      </c>
    </row>
    <row r="98" spans="1:10" ht="27.75" customHeight="1">
      <c r="A98" s="70" t="s">
        <v>100</v>
      </c>
      <c r="B98" s="27" t="s">
        <v>13</v>
      </c>
      <c r="C98" s="62" t="s">
        <v>101</v>
      </c>
      <c r="D98" s="195">
        <v>664.35</v>
      </c>
      <c r="E98" s="195">
        <v>664.35</v>
      </c>
      <c r="F98" s="195">
        <v>365.11</v>
      </c>
      <c r="G98" s="58">
        <f t="shared" si="12"/>
        <v>299.24</v>
      </c>
      <c r="H98" s="58">
        <f t="shared" si="13"/>
        <v>299.24</v>
      </c>
      <c r="I98" s="58">
        <f t="shared" si="11"/>
        <v>54.957477233386022</v>
      </c>
    </row>
    <row r="99" spans="1:10" ht="33" customHeight="1">
      <c r="A99" s="70" t="s">
        <v>102</v>
      </c>
      <c r="B99" s="63">
        <v>444</v>
      </c>
      <c r="C99" s="62" t="s">
        <v>103</v>
      </c>
      <c r="D99" s="195">
        <v>14240.066000000001</v>
      </c>
      <c r="E99" s="195">
        <v>14240.066000000001</v>
      </c>
      <c r="F99" s="195">
        <v>6496.9361099999996</v>
      </c>
      <c r="G99" s="58">
        <f t="shared" si="12"/>
        <v>7743.1298900000011</v>
      </c>
      <c r="H99" s="58">
        <f t="shared" si="13"/>
        <v>7743.1298900000011</v>
      </c>
      <c r="I99" s="58">
        <f t="shared" si="11"/>
        <v>45.624339873143846</v>
      </c>
      <c r="J99" s="95"/>
    </row>
    <row r="100" spans="1:10" ht="37.5" customHeight="1">
      <c r="A100" s="70" t="s">
        <v>88</v>
      </c>
      <c r="B100" s="27" t="s">
        <v>13</v>
      </c>
      <c r="C100" s="62" t="s">
        <v>104</v>
      </c>
      <c r="D100" s="195">
        <v>45964.790200000003</v>
      </c>
      <c r="E100" s="195">
        <v>45964.790200000003</v>
      </c>
      <c r="F100" s="195">
        <v>20386.98732</v>
      </c>
      <c r="G100" s="58">
        <f t="shared" si="12"/>
        <v>25577.802880000003</v>
      </c>
      <c r="H100" s="58">
        <f t="shared" si="13"/>
        <v>25577.802880000003</v>
      </c>
      <c r="I100" s="58">
        <f t="shared" si="11"/>
        <v>44.353487161135789</v>
      </c>
    </row>
    <row r="101" spans="1:10" ht="31.5" customHeight="1">
      <c r="A101" s="70" t="s">
        <v>410</v>
      </c>
      <c r="B101" s="27" t="s">
        <v>13</v>
      </c>
      <c r="C101" s="62" t="s">
        <v>412</v>
      </c>
      <c r="D101" s="195">
        <v>19.8</v>
      </c>
      <c r="E101" s="195">
        <v>19.8</v>
      </c>
      <c r="F101" s="195">
        <v>1.7081299999999999</v>
      </c>
      <c r="G101" s="58">
        <f t="shared" si="12"/>
        <v>18.09187</v>
      </c>
      <c r="H101" s="58">
        <f t="shared" si="13"/>
        <v>18.09187</v>
      </c>
      <c r="I101" s="58">
        <f t="shared" si="11"/>
        <v>8.6269191919191908</v>
      </c>
    </row>
    <row r="102" spans="1:10" ht="31.5" customHeight="1">
      <c r="A102" s="70" t="s">
        <v>90</v>
      </c>
      <c r="B102" s="27" t="s">
        <v>13</v>
      </c>
      <c r="C102" s="62" t="s">
        <v>105</v>
      </c>
      <c r="D102" s="195">
        <v>870</v>
      </c>
      <c r="E102" s="195">
        <v>870</v>
      </c>
      <c r="F102" s="195">
        <v>71.476200000000006</v>
      </c>
      <c r="G102" s="58">
        <f t="shared" si="12"/>
        <v>798.52379999999994</v>
      </c>
      <c r="H102" s="58">
        <f t="shared" si="13"/>
        <v>798.52379999999994</v>
      </c>
      <c r="I102" s="58">
        <f t="shared" si="11"/>
        <v>8.2156551724137934</v>
      </c>
    </row>
    <row r="103" spans="1:10" ht="31.5" customHeight="1">
      <c r="A103" s="70" t="s">
        <v>92</v>
      </c>
      <c r="B103" s="27" t="s">
        <v>13</v>
      </c>
      <c r="C103" s="62" t="s">
        <v>106</v>
      </c>
      <c r="D103" s="195">
        <v>553.79999999999995</v>
      </c>
      <c r="E103" s="195">
        <v>553.79999999999995</v>
      </c>
      <c r="F103" s="195">
        <v>205.7679</v>
      </c>
      <c r="G103" s="58">
        <f t="shared" si="12"/>
        <v>348.03209999999996</v>
      </c>
      <c r="H103" s="58">
        <f t="shared" si="13"/>
        <v>348.03209999999996</v>
      </c>
      <c r="I103" s="58">
        <f t="shared" si="11"/>
        <v>37.155633802816908</v>
      </c>
    </row>
    <row r="104" spans="1:10" ht="31.5" customHeight="1">
      <c r="A104" s="70" t="s">
        <v>94</v>
      </c>
      <c r="B104" s="27" t="s">
        <v>13</v>
      </c>
      <c r="C104" s="62" t="s">
        <v>107</v>
      </c>
      <c r="D104" s="195">
        <v>522</v>
      </c>
      <c r="E104" s="195">
        <v>522</v>
      </c>
      <c r="F104" s="195">
        <v>328.84554000000003</v>
      </c>
      <c r="G104" s="58">
        <f t="shared" si="12"/>
        <v>193.15445999999997</v>
      </c>
      <c r="H104" s="58">
        <f t="shared" si="13"/>
        <v>193.15445999999997</v>
      </c>
      <c r="I104" s="58">
        <f t="shared" si="11"/>
        <v>62.997229885057479</v>
      </c>
    </row>
    <row r="105" spans="1:10" ht="31.5" customHeight="1">
      <c r="A105" s="70" t="s">
        <v>96</v>
      </c>
      <c r="B105" s="27" t="s">
        <v>13</v>
      </c>
      <c r="C105" s="62" t="s">
        <v>108</v>
      </c>
      <c r="D105" s="195">
        <v>23246.754250000002</v>
      </c>
      <c r="E105" s="195">
        <v>23246.754250000002</v>
      </c>
      <c r="F105" s="195">
        <v>12732.590459999999</v>
      </c>
      <c r="G105" s="58">
        <f t="shared" si="12"/>
        <v>10514.163790000002</v>
      </c>
      <c r="H105" s="58">
        <f t="shared" si="13"/>
        <v>10514.163790000002</v>
      </c>
      <c r="I105" s="58">
        <f t="shared" si="11"/>
        <v>54.771476151342711</v>
      </c>
    </row>
    <row r="106" spans="1:10" ht="31.5" customHeight="1">
      <c r="A106" s="70" t="s">
        <v>708</v>
      </c>
      <c r="B106" s="27" t="s">
        <v>13</v>
      </c>
      <c r="C106" s="62" t="s">
        <v>710</v>
      </c>
      <c r="D106" s="195">
        <v>3028.0273999999999</v>
      </c>
      <c r="E106" s="195">
        <v>3028.0273999999999</v>
      </c>
      <c r="F106" s="195">
        <v>1236.4132999999999</v>
      </c>
      <c r="G106" s="58">
        <f t="shared" si="12"/>
        <v>1791.6141</v>
      </c>
      <c r="H106" s="58">
        <f t="shared" si="13"/>
        <v>1791.6141</v>
      </c>
      <c r="I106" s="58">
        <f t="shared" si="11"/>
        <v>40.832302244028568</v>
      </c>
    </row>
    <row r="107" spans="1:10" ht="31.5" customHeight="1">
      <c r="A107" s="70" t="s">
        <v>98</v>
      </c>
      <c r="B107" s="27" t="s">
        <v>13</v>
      </c>
      <c r="C107" s="62" t="s">
        <v>109</v>
      </c>
      <c r="D107" s="195">
        <v>11128.15098</v>
      </c>
      <c r="E107" s="195">
        <v>11128.15098</v>
      </c>
      <c r="F107" s="195">
        <v>5140.84627</v>
      </c>
      <c r="G107" s="58">
        <f t="shared" si="12"/>
        <v>5987.3047100000003</v>
      </c>
      <c r="H107" s="58">
        <f t="shared" si="13"/>
        <v>5987.3047100000003</v>
      </c>
      <c r="I107" s="58">
        <f t="shared" si="11"/>
        <v>46.196769609249131</v>
      </c>
    </row>
    <row r="108" spans="1:10" ht="31.5" customHeight="1">
      <c r="A108" s="70" t="s">
        <v>100</v>
      </c>
      <c r="B108" s="63">
        <v>444</v>
      </c>
      <c r="C108" s="62" t="s">
        <v>110</v>
      </c>
      <c r="D108" s="195">
        <v>2127</v>
      </c>
      <c r="E108" s="195">
        <v>2127</v>
      </c>
      <c r="F108" s="195">
        <v>551.01108999999997</v>
      </c>
      <c r="G108" s="58">
        <f t="shared" si="12"/>
        <v>1575.98891</v>
      </c>
      <c r="H108" s="58">
        <f t="shared" si="13"/>
        <v>1575.98891</v>
      </c>
      <c r="I108" s="58">
        <f t="shared" si="11"/>
        <v>25.905551951104837</v>
      </c>
    </row>
    <row r="109" spans="1:10" ht="31.5" customHeight="1">
      <c r="A109" s="70" t="s">
        <v>102</v>
      </c>
      <c r="B109" s="27" t="s">
        <v>13</v>
      </c>
      <c r="C109" s="62" t="s">
        <v>111</v>
      </c>
      <c r="D109" s="195">
        <v>3071.53</v>
      </c>
      <c r="E109" s="195">
        <v>3071.53</v>
      </c>
      <c r="F109" s="195">
        <v>1670.8280500000001</v>
      </c>
      <c r="G109" s="58">
        <f t="shared" si="12"/>
        <v>1400.7019500000001</v>
      </c>
      <c r="H109" s="58">
        <f t="shared" si="13"/>
        <v>1400.7019500000001</v>
      </c>
      <c r="I109" s="58">
        <f t="shared" si="11"/>
        <v>54.39725641618346</v>
      </c>
    </row>
    <row r="110" spans="1:10" ht="31.5" customHeight="1">
      <c r="A110" s="70" t="s">
        <v>88</v>
      </c>
      <c r="B110" s="27" t="s">
        <v>13</v>
      </c>
      <c r="C110" s="62" t="s">
        <v>112</v>
      </c>
      <c r="D110" s="195">
        <v>52665.319159999999</v>
      </c>
      <c r="E110" s="195">
        <v>52665.319159999999</v>
      </c>
      <c r="F110" s="195">
        <v>27567.910619999999</v>
      </c>
      <c r="G110" s="58">
        <f t="shared" si="12"/>
        <v>25097.40854</v>
      </c>
      <c r="H110" s="58">
        <f t="shared" si="13"/>
        <v>25097.40854</v>
      </c>
      <c r="I110" s="58">
        <f t="shared" si="11"/>
        <v>52.345473377360996</v>
      </c>
    </row>
    <row r="111" spans="1:10" s="93" customFormat="1" ht="31.5" customHeight="1">
      <c r="A111" s="70" t="s">
        <v>88</v>
      </c>
      <c r="B111" s="66" t="s">
        <v>13</v>
      </c>
      <c r="C111" s="62" t="s">
        <v>112</v>
      </c>
      <c r="D111" s="195">
        <v>256.12</v>
      </c>
      <c r="E111" s="195">
        <v>256.12</v>
      </c>
      <c r="F111" s="195">
        <v>163.82499999999999</v>
      </c>
      <c r="G111" s="58">
        <f t="shared" si="12"/>
        <v>92.295000000000016</v>
      </c>
      <c r="H111" s="58">
        <f t="shared" si="13"/>
        <v>92.295000000000016</v>
      </c>
      <c r="I111" s="58">
        <f t="shared" si="11"/>
        <v>63.964157426206455</v>
      </c>
    </row>
    <row r="112" spans="1:10" s="93" customFormat="1" ht="31.5" customHeight="1">
      <c r="A112" s="70" t="s">
        <v>410</v>
      </c>
      <c r="B112" s="66" t="s">
        <v>13</v>
      </c>
      <c r="C112" s="62" t="s">
        <v>413</v>
      </c>
      <c r="D112" s="195">
        <v>3.6</v>
      </c>
      <c r="E112" s="195">
        <v>3.6</v>
      </c>
      <c r="F112" s="195">
        <v>0</v>
      </c>
      <c r="G112" s="58">
        <f t="shared" si="12"/>
        <v>3.6</v>
      </c>
      <c r="H112" s="58">
        <f t="shared" si="13"/>
        <v>3.6</v>
      </c>
      <c r="I112" s="58">
        <f t="shared" si="11"/>
        <v>0</v>
      </c>
    </row>
    <row r="113" spans="1:9" s="93" customFormat="1" ht="31.5" customHeight="1">
      <c r="A113" s="70" t="s">
        <v>90</v>
      </c>
      <c r="B113" s="66" t="s">
        <v>13</v>
      </c>
      <c r="C113" s="62" t="s">
        <v>113</v>
      </c>
      <c r="D113" s="195">
        <v>940</v>
      </c>
      <c r="E113" s="195">
        <v>940</v>
      </c>
      <c r="F113" s="195">
        <v>9.2619000000000007</v>
      </c>
      <c r="G113" s="58">
        <f t="shared" si="12"/>
        <v>930.73810000000003</v>
      </c>
      <c r="H113" s="58">
        <f t="shared" si="13"/>
        <v>930.73810000000003</v>
      </c>
      <c r="I113" s="58">
        <f t="shared" si="11"/>
        <v>0.98530851063829794</v>
      </c>
    </row>
    <row r="114" spans="1:9" s="93" customFormat="1" ht="31.5" customHeight="1">
      <c r="A114" s="70" t="s">
        <v>50</v>
      </c>
      <c r="B114" s="66" t="s">
        <v>13</v>
      </c>
      <c r="C114" s="62" t="s">
        <v>114</v>
      </c>
      <c r="D114" s="195">
        <v>2066.6019999999999</v>
      </c>
      <c r="E114" s="195">
        <v>2066.6019999999999</v>
      </c>
      <c r="F114" s="195">
        <v>1590.127</v>
      </c>
      <c r="G114" s="58">
        <f t="shared" si="12"/>
        <v>476.47499999999991</v>
      </c>
      <c r="H114" s="58">
        <f t="shared" si="13"/>
        <v>476.47499999999991</v>
      </c>
      <c r="I114" s="58">
        <f t="shared" si="11"/>
        <v>76.944036635985071</v>
      </c>
    </row>
    <row r="115" spans="1:9" s="93" customFormat="1" ht="31.5" customHeight="1">
      <c r="A115" s="70" t="s">
        <v>50</v>
      </c>
      <c r="B115" s="66" t="s">
        <v>13</v>
      </c>
      <c r="C115" s="62" t="s">
        <v>114</v>
      </c>
      <c r="D115" s="195">
        <v>213</v>
      </c>
      <c r="E115" s="195">
        <v>213</v>
      </c>
      <c r="F115" s="195">
        <v>93.8</v>
      </c>
      <c r="G115" s="58">
        <f t="shared" si="12"/>
        <v>119.2</v>
      </c>
      <c r="H115" s="58">
        <f t="shared" si="13"/>
        <v>119.2</v>
      </c>
      <c r="I115" s="58">
        <f t="shared" si="11"/>
        <v>44.037558685446008</v>
      </c>
    </row>
    <row r="116" spans="1:9" s="93" customFormat="1" ht="31.5" customHeight="1">
      <c r="A116" s="70" t="s">
        <v>92</v>
      </c>
      <c r="B116" s="66" t="s">
        <v>13</v>
      </c>
      <c r="C116" s="62" t="s">
        <v>115</v>
      </c>
      <c r="D116" s="195">
        <v>323.89999999999998</v>
      </c>
      <c r="E116" s="195">
        <v>323.89999999999998</v>
      </c>
      <c r="F116" s="195">
        <v>146.47288</v>
      </c>
      <c r="G116" s="58">
        <f t="shared" si="12"/>
        <v>177.42711999999997</v>
      </c>
      <c r="H116" s="58">
        <f t="shared" si="13"/>
        <v>177.42711999999997</v>
      </c>
      <c r="I116" s="58">
        <f t="shared" si="11"/>
        <v>45.221636307502322</v>
      </c>
    </row>
    <row r="117" spans="1:9" s="93" customFormat="1" ht="31.5" customHeight="1">
      <c r="A117" s="70" t="s">
        <v>94</v>
      </c>
      <c r="B117" s="66" t="s">
        <v>13</v>
      </c>
      <c r="C117" s="62" t="s">
        <v>116</v>
      </c>
      <c r="D117" s="195">
        <v>500.16</v>
      </c>
      <c r="E117" s="195">
        <v>500.16</v>
      </c>
      <c r="F117" s="195">
        <v>261.18099999999998</v>
      </c>
      <c r="G117" s="58">
        <f t="shared" si="12"/>
        <v>238.97900000000004</v>
      </c>
      <c r="H117" s="58">
        <f t="shared" si="13"/>
        <v>238.97900000000004</v>
      </c>
      <c r="I117" s="58">
        <f t="shared" si="11"/>
        <v>52.219489763275753</v>
      </c>
    </row>
    <row r="118" spans="1:9" s="93" customFormat="1" ht="31.5" customHeight="1">
      <c r="A118" s="70" t="s">
        <v>94</v>
      </c>
      <c r="B118" s="66" t="s">
        <v>13</v>
      </c>
      <c r="C118" s="62" t="s">
        <v>116</v>
      </c>
      <c r="D118" s="195">
        <v>10</v>
      </c>
      <c r="E118" s="195">
        <v>10</v>
      </c>
      <c r="F118" s="195">
        <v>0</v>
      </c>
      <c r="G118" s="58">
        <f t="shared" si="12"/>
        <v>10</v>
      </c>
      <c r="H118" s="58">
        <f t="shared" si="13"/>
        <v>10</v>
      </c>
      <c r="I118" s="58">
        <f t="shared" si="11"/>
        <v>0</v>
      </c>
    </row>
    <row r="119" spans="1:9" s="93" customFormat="1" ht="31.5" customHeight="1">
      <c r="A119" s="70" t="s">
        <v>96</v>
      </c>
      <c r="B119" s="66" t="s">
        <v>13</v>
      </c>
      <c r="C119" s="62" t="s">
        <v>117</v>
      </c>
      <c r="D119" s="195">
        <v>6554.7693099999997</v>
      </c>
      <c r="E119" s="195">
        <v>6554.7693099999997</v>
      </c>
      <c r="F119" s="195">
        <v>3135.7773499999998</v>
      </c>
      <c r="G119" s="58">
        <f t="shared" si="12"/>
        <v>3418.9919599999998</v>
      </c>
      <c r="H119" s="58">
        <f t="shared" si="13"/>
        <v>3418.9919599999998</v>
      </c>
      <c r="I119" s="58">
        <f t="shared" si="11"/>
        <v>47.839629462108405</v>
      </c>
    </row>
    <row r="120" spans="1:9" s="93" customFormat="1" ht="31.5" customHeight="1">
      <c r="A120" s="70" t="s">
        <v>708</v>
      </c>
      <c r="B120" s="66" t="s">
        <v>13</v>
      </c>
      <c r="C120" s="62" t="s">
        <v>711</v>
      </c>
      <c r="D120" s="195">
        <v>1717.9349500000001</v>
      </c>
      <c r="E120" s="195">
        <v>1717.9349500000001</v>
      </c>
      <c r="F120" s="195">
        <v>204.41911999999999</v>
      </c>
      <c r="G120" s="58">
        <f t="shared" si="12"/>
        <v>1513.5158300000001</v>
      </c>
      <c r="H120" s="58">
        <f t="shared" si="13"/>
        <v>1513.5158300000001</v>
      </c>
      <c r="I120" s="58">
        <f t="shared" si="11"/>
        <v>11.899118764654039</v>
      </c>
    </row>
    <row r="121" spans="1:9" s="93" customFormat="1" ht="31.5" customHeight="1">
      <c r="A121" s="70" t="s">
        <v>98</v>
      </c>
      <c r="B121" s="66" t="s">
        <v>13</v>
      </c>
      <c r="C121" s="62" t="s">
        <v>118</v>
      </c>
      <c r="D121" s="195">
        <v>2128.6516000000001</v>
      </c>
      <c r="E121" s="195">
        <v>2128.6516000000001</v>
      </c>
      <c r="F121" s="195">
        <v>853.28034000000002</v>
      </c>
      <c r="G121" s="58">
        <f t="shared" si="12"/>
        <v>1275.3712600000001</v>
      </c>
      <c r="H121" s="58">
        <f t="shared" si="13"/>
        <v>1275.3712600000001</v>
      </c>
      <c r="I121" s="58">
        <f t="shared" si="11"/>
        <v>40.085486041961957</v>
      </c>
    </row>
    <row r="122" spans="1:9" ht="31.5" customHeight="1">
      <c r="A122" s="70" t="s">
        <v>100</v>
      </c>
      <c r="B122" s="27" t="s">
        <v>13</v>
      </c>
      <c r="C122" s="62" t="s">
        <v>119</v>
      </c>
      <c r="D122" s="195">
        <v>750</v>
      </c>
      <c r="E122" s="195">
        <v>750</v>
      </c>
      <c r="F122" s="195">
        <v>413.33</v>
      </c>
      <c r="G122" s="58">
        <f t="shared" si="12"/>
        <v>336.67</v>
      </c>
      <c r="H122" s="58">
        <f t="shared" si="13"/>
        <v>336.67</v>
      </c>
      <c r="I122" s="58">
        <f t="shared" si="11"/>
        <v>55.11066666666666</v>
      </c>
    </row>
    <row r="123" spans="1:9" ht="31.5" customHeight="1">
      <c r="A123" s="70" t="s">
        <v>102</v>
      </c>
      <c r="B123" s="27" t="s">
        <v>13</v>
      </c>
      <c r="C123" s="62" t="s">
        <v>120</v>
      </c>
      <c r="D123" s="195">
        <v>2262.0010000000002</v>
      </c>
      <c r="E123" s="195">
        <v>2262.0010000000002</v>
      </c>
      <c r="F123" s="195">
        <v>1389.2056</v>
      </c>
      <c r="G123" s="58">
        <f t="shared" si="12"/>
        <v>872.7954000000002</v>
      </c>
      <c r="H123" s="58">
        <f t="shared" si="13"/>
        <v>872.7954000000002</v>
      </c>
      <c r="I123" s="58">
        <f t="shared" si="11"/>
        <v>61.414897694563351</v>
      </c>
    </row>
    <row r="124" spans="1:9" ht="15.75" hidden="1" customHeight="1">
      <c r="A124" s="19"/>
      <c r="B124" s="25"/>
      <c r="C124" s="20"/>
      <c r="D124" s="22"/>
      <c r="E124" s="22"/>
      <c r="F124" s="24"/>
      <c r="G124" s="22"/>
      <c r="H124" s="22"/>
      <c r="I124" s="20"/>
    </row>
    <row r="125" spans="1:9" s="93" customFormat="1" ht="45" customHeight="1">
      <c r="A125" s="15" t="s">
        <v>406</v>
      </c>
      <c r="B125" s="26"/>
      <c r="C125" s="61">
        <v>250000000</v>
      </c>
      <c r="D125" s="18">
        <f>SUM(D126:D157)</f>
        <v>55869.982000000004</v>
      </c>
      <c r="E125" s="18">
        <f>SUM(E126:E157)</f>
        <v>55869.982000000004</v>
      </c>
      <c r="F125" s="18">
        <f>SUM(F126:F157)</f>
        <v>25034.524810000003</v>
      </c>
      <c r="G125" s="18">
        <f t="shared" si="8"/>
        <v>30835.457190000001</v>
      </c>
      <c r="H125" s="18">
        <f t="shared" si="9"/>
        <v>30835.457190000001</v>
      </c>
      <c r="I125" s="18">
        <f t="shared" si="10"/>
        <v>44.808542823586379</v>
      </c>
    </row>
    <row r="126" spans="1:9" ht="91.5" customHeight="1">
      <c r="A126" s="74" t="s">
        <v>568</v>
      </c>
      <c r="B126" s="25" t="s">
        <v>13</v>
      </c>
      <c r="C126" s="62" t="s">
        <v>575</v>
      </c>
      <c r="D126" s="77">
        <v>111</v>
      </c>
      <c r="E126" s="77">
        <v>111</v>
      </c>
      <c r="F126" s="77">
        <v>92.5</v>
      </c>
      <c r="G126" s="22">
        <f t="shared" si="8"/>
        <v>18.5</v>
      </c>
      <c r="H126" s="22">
        <f t="shared" si="9"/>
        <v>18.5</v>
      </c>
      <c r="I126" s="22">
        <f t="shared" si="10"/>
        <v>83.333333333333343</v>
      </c>
    </row>
    <row r="127" spans="1:9" ht="101.25" customHeight="1">
      <c r="A127" s="74" t="s">
        <v>568</v>
      </c>
      <c r="B127" s="84">
        <v>444</v>
      </c>
      <c r="C127" s="62" t="s">
        <v>575</v>
      </c>
      <c r="D127" s="77">
        <v>33.521999999999998</v>
      </c>
      <c r="E127" s="77">
        <v>33.521999999999998</v>
      </c>
      <c r="F127" s="77">
        <v>27.934999999999999</v>
      </c>
      <c r="G127" s="22">
        <f t="shared" si="8"/>
        <v>5.5869999999999997</v>
      </c>
      <c r="H127" s="22">
        <f t="shared" si="9"/>
        <v>5.5869999999999997</v>
      </c>
      <c r="I127" s="22">
        <f t="shared" si="10"/>
        <v>83.333333333333343</v>
      </c>
    </row>
    <row r="128" spans="1:9" ht="136.5" customHeight="1">
      <c r="A128" s="74" t="s">
        <v>712</v>
      </c>
      <c r="B128" s="84">
        <v>444</v>
      </c>
      <c r="C128" s="62" t="s">
        <v>121</v>
      </c>
      <c r="D128" s="77">
        <v>1205.479</v>
      </c>
      <c r="E128" s="77">
        <v>1205.479</v>
      </c>
      <c r="F128" s="77">
        <v>645.24008000000003</v>
      </c>
      <c r="G128" s="22">
        <f t="shared" si="8"/>
        <v>560.23892000000001</v>
      </c>
      <c r="H128" s="22">
        <f t="shared" si="9"/>
        <v>560.23892000000001</v>
      </c>
      <c r="I128" s="22">
        <f t="shared" si="10"/>
        <v>53.525617617561153</v>
      </c>
    </row>
    <row r="129" spans="1:9" ht="144" customHeight="1">
      <c r="A129" s="74" t="s">
        <v>712</v>
      </c>
      <c r="B129" s="84">
        <v>444</v>
      </c>
      <c r="C129" s="62" t="s">
        <v>121</v>
      </c>
      <c r="D129" s="77">
        <v>156.06200000000001</v>
      </c>
      <c r="E129" s="77">
        <v>156.06200000000001</v>
      </c>
      <c r="F129" s="77">
        <v>117.182</v>
      </c>
      <c r="G129" s="22">
        <f t="shared" si="8"/>
        <v>38.88000000000001</v>
      </c>
      <c r="H129" s="22">
        <f t="shared" si="9"/>
        <v>38.88000000000001</v>
      </c>
      <c r="I129" s="22">
        <f t="shared" si="10"/>
        <v>75.086824467198937</v>
      </c>
    </row>
    <row r="130" spans="1:9" ht="151.5" customHeight="1">
      <c r="A130" s="74" t="s">
        <v>712</v>
      </c>
      <c r="B130" s="84">
        <v>444</v>
      </c>
      <c r="C130" s="62" t="s">
        <v>121</v>
      </c>
      <c r="D130" s="77">
        <v>363.92700000000002</v>
      </c>
      <c r="E130" s="77">
        <v>363.92700000000002</v>
      </c>
      <c r="F130" s="77">
        <v>135.07776999999999</v>
      </c>
      <c r="G130" s="22">
        <f t="shared" si="8"/>
        <v>228.84923000000003</v>
      </c>
      <c r="H130" s="22">
        <f t="shared" si="9"/>
        <v>228.84923000000003</v>
      </c>
      <c r="I130" s="22">
        <f t="shared" si="10"/>
        <v>37.116721210572443</v>
      </c>
    </row>
    <row r="131" spans="1:9" ht="141.75" customHeight="1">
      <c r="A131" s="74" t="s">
        <v>712</v>
      </c>
      <c r="B131" s="84">
        <v>444</v>
      </c>
      <c r="C131" s="62" t="s">
        <v>121</v>
      </c>
      <c r="D131" s="77">
        <v>766.23199999999997</v>
      </c>
      <c r="E131" s="77">
        <v>766.23199999999997</v>
      </c>
      <c r="F131" s="77">
        <v>103.54629</v>
      </c>
      <c r="G131" s="22">
        <f t="shared" si="8"/>
        <v>662.68570999999997</v>
      </c>
      <c r="H131" s="22">
        <f t="shared" si="9"/>
        <v>662.68570999999997</v>
      </c>
      <c r="I131" s="22">
        <f t="shared" si="10"/>
        <v>13.513699506154794</v>
      </c>
    </row>
    <row r="132" spans="1:9" ht="42.75" customHeight="1">
      <c r="A132" s="70" t="s">
        <v>88</v>
      </c>
      <c r="B132" s="84">
        <v>444</v>
      </c>
      <c r="C132" s="62" t="s">
        <v>122</v>
      </c>
      <c r="D132" s="77">
        <v>24892.393</v>
      </c>
      <c r="E132" s="77">
        <v>24892.393</v>
      </c>
      <c r="F132" s="77">
        <v>12305.124970000001</v>
      </c>
      <c r="G132" s="22">
        <f t="shared" si="8"/>
        <v>12587.268029999999</v>
      </c>
      <c r="H132" s="22">
        <f t="shared" si="9"/>
        <v>12587.268029999999</v>
      </c>
      <c r="I132" s="22">
        <f t="shared" si="10"/>
        <v>49.433274534915142</v>
      </c>
    </row>
    <row r="133" spans="1:9" ht="42.75" customHeight="1">
      <c r="A133" s="70" t="s">
        <v>88</v>
      </c>
      <c r="B133" s="84">
        <v>444</v>
      </c>
      <c r="C133" s="62" t="s">
        <v>122</v>
      </c>
      <c r="D133" s="77">
        <v>7513.875</v>
      </c>
      <c r="E133" s="77">
        <v>7513.875</v>
      </c>
      <c r="F133" s="77">
        <v>3044.7135600000001</v>
      </c>
      <c r="G133" s="22">
        <f t="shared" si="8"/>
        <v>4469.1614399999999</v>
      </c>
      <c r="H133" s="22">
        <f t="shared" si="9"/>
        <v>4469.1614399999999</v>
      </c>
      <c r="I133" s="22">
        <f t="shared" si="10"/>
        <v>40.521216549383645</v>
      </c>
    </row>
    <row r="134" spans="1:9" ht="42.75" customHeight="1">
      <c r="A134" s="70" t="s">
        <v>410</v>
      </c>
      <c r="B134" s="84">
        <v>444</v>
      </c>
      <c r="C134" s="62" t="s">
        <v>414</v>
      </c>
      <c r="D134" s="77">
        <v>4.8090000000000002</v>
      </c>
      <c r="E134" s="77">
        <v>4.8090000000000002</v>
      </c>
      <c r="F134" s="77">
        <v>3.4590000000000001</v>
      </c>
      <c r="G134" s="22">
        <f t="shared" si="8"/>
        <v>1.35</v>
      </c>
      <c r="H134" s="22">
        <f t="shared" si="9"/>
        <v>1.35</v>
      </c>
      <c r="I134" s="22">
        <f t="shared" si="10"/>
        <v>71.927635683094195</v>
      </c>
    </row>
    <row r="135" spans="1:9" ht="42.75" customHeight="1">
      <c r="A135" s="70" t="s">
        <v>90</v>
      </c>
      <c r="B135" s="84">
        <v>444</v>
      </c>
      <c r="C135" s="62" t="s">
        <v>123</v>
      </c>
      <c r="D135" s="77">
        <v>770</v>
      </c>
      <c r="E135" s="77">
        <v>770</v>
      </c>
      <c r="F135" s="77">
        <v>370.31650000000002</v>
      </c>
      <c r="G135" s="22">
        <f t="shared" si="8"/>
        <v>399.68349999999998</v>
      </c>
      <c r="H135" s="22">
        <f>D134-F134</f>
        <v>1.35</v>
      </c>
      <c r="I135" s="22">
        <f t="shared" si="10"/>
        <v>48.093051948051951</v>
      </c>
    </row>
    <row r="136" spans="1:9" ht="42.75" customHeight="1">
      <c r="A136" s="70" t="s">
        <v>50</v>
      </c>
      <c r="B136" s="84">
        <v>444</v>
      </c>
      <c r="C136" s="62" t="s">
        <v>124</v>
      </c>
      <c r="D136" s="77">
        <v>596</v>
      </c>
      <c r="E136" s="77">
        <v>596</v>
      </c>
      <c r="F136" s="77">
        <v>224.887</v>
      </c>
      <c r="G136" s="22">
        <f t="shared" si="8"/>
        <v>371.113</v>
      </c>
      <c r="H136" s="22">
        <f t="shared" ref="H136:H146" si="14">D135-F135</f>
        <v>399.68349999999998</v>
      </c>
      <c r="I136" s="22">
        <f t="shared" si="10"/>
        <v>37.732718120805373</v>
      </c>
    </row>
    <row r="137" spans="1:9" ht="32.25" customHeight="1">
      <c r="A137" s="70" t="s">
        <v>92</v>
      </c>
      <c r="B137" s="84">
        <v>444</v>
      </c>
      <c r="C137" s="62" t="s">
        <v>125</v>
      </c>
      <c r="D137" s="77">
        <v>1277</v>
      </c>
      <c r="E137" s="77">
        <v>1277</v>
      </c>
      <c r="F137" s="77">
        <v>488.54876999999999</v>
      </c>
      <c r="G137" s="22">
        <f t="shared" si="8"/>
        <v>788.45123000000001</v>
      </c>
      <c r="H137" s="22">
        <f t="shared" si="14"/>
        <v>371.113</v>
      </c>
      <c r="I137" s="22">
        <f t="shared" si="10"/>
        <v>38.257538762725133</v>
      </c>
    </row>
    <row r="138" spans="1:9" ht="32.25" customHeight="1">
      <c r="A138" s="70" t="s">
        <v>126</v>
      </c>
      <c r="B138" s="84">
        <v>444</v>
      </c>
      <c r="C138" s="62" t="s">
        <v>127</v>
      </c>
      <c r="D138" s="77">
        <v>20</v>
      </c>
      <c r="E138" s="77">
        <v>20</v>
      </c>
      <c r="F138" s="77">
        <v>0</v>
      </c>
      <c r="G138" s="22">
        <f t="shared" si="8"/>
        <v>20</v>
      </c>
      <c r="H138" s="22">
        <f t="shared" si="14"/>
        <v>788.45123000000001</v>
      </c>
      <c r="I138" s="22">
        <f t="shared" si="10"/>
        <v>0</v>
      </c>
    </row>
    <row r="139" spans="1:9" ht="32.25" customHeight="1">
      <c r="A139" s="70" t="s">
        <v>96</v>
      </c>
      <c r="B139" s="84">
        <v>444</v>
      </c>
      <c r="C139" s="62" t="s">
        <v>128</v>
      </c>
      <c r="D139" s="77">
        <v>1734.1939400000001</v>
      </c>
      <c r="E139" s="77">
        <v>1734.1939400000001</v>
      </c>
      <c r="F139" s="77">
        <v>964.74104</v>
      </c>
      <c r="G139" s="22">
        <f t="shared" si="8"/>
        <v>769.45290000000011</v>
      </c>
      <c r="H139" s="22">
        <f t="shared" si="14"/>
        <v>20</v>
      </c>
      <c r="I139" s="22">
        <f t="shared" si="10"/>
        <v>55.630516157841029</v>
      </c>
    </row>
    <row r="140" spans="1:9" ht="32.25" customHeight="1">
      <c r="A140" s="70" t="s">
        <v>708</v>
      </c>
      <c r="B140" s="84">
        <v>444</v>
      </c>
      <c r="C140" s="62" t="s">
        <v>713</v>
      </c>
      <c r="D140" s="77">
        <v>570.96</v>
      </c>
      <c r="E140" s="77">
        <v>570.96</v>
      </c>
      <c r="F140" s="77">
        <v>121.94694</v>
      </c>
      <c r="G140" s="22">
        <f t="shared" si="8"/>
        <v>449.01306000000005</v>
      </c>
      <c r="H140" s="22">
        <f t="shared" si="14"/>
        <v>769.45290000000011</v>
      </c>
      <c r="I140" s="22">
        <f t="shared" si="10"/>
        <v>21.358228247162671</v>
      </c>
    </row>
    <row r="141" spans="1:9" ht="32.25" customHeight="1">
      <c r="A141" s="70" t="s">
        <v>98</v>
      </c>
      <c r="B141" s="84">
        <v>444</v>
      </c>
      <c r="C141" s="62" t="s">
        <v>129</v>
      </c>
      <c r="D141" s="77">
        <v>3.7432099999999999</v>
      </c>
      <c r="E141" s="77">
        <v>3.7432099999999999</v>
      </c>
      <c r="F141" s="77">
        <v>3.7432099999999999</v>
      </c>
      <c r="G141" s="22">
        <f t="shared" si="8"/>
        <v>0</v>
      </c>
      <c r="H141" s="22">
        <f t="shared" si="14"/>
        <v>449.01306000000005</v>
      </c>
      <c r="I141" s="22">
        <f t="shared" si="10"/>
        <v>100</v>
      </c>
    </row>
    <row r="142" spans="1:9" ht="32.25" customHeight="1">
      <c r="A142" s="70" t="s">
        <v>98</v>
      </c>
      <c r="B142" s="84">
        <v>444</v>
      </c>
      <c r="C142" s="62" t="s">
        <v>129</v>
      </c>
      <c r="D142" s="77">
        <v>1641.84779</v>
      </c>
      <c r="E142" s="77">
        <v>1641.84779</v>
      </c>
      <c r="F142" s="77">
        <v>668.26423</v>
      </c>
      <c r="G142" s="22">
        <f t="shared" si="8"/>
        <v>973.58356000000003</v>
      </c>
      <c r="H142" s="22">
        <f t="shared" si="14"/>
        <v>0</v>
      </c>
      <c r="I142" s="22">
        <f t="shared" si="10"/>
        <v>40.701959954521726</v>
      </c>
    </row>
    <row r="143" spans="1:9" ht="32.25" customHeight="1">
      <c r="A143" s="70" t="s">
        <v>98</v>
      </c>
      <c r="B143" s="84">
        <v>444</v>
      </c>
      <c r="C143" s="62" t="s">
        <v>129</v>
      </c>
      <c r="D143" s="77">
        <v>7</v>
      </c>
      <c r="E143" s="77">
        <v>7</v>
      </c>
      <c r="F143" s="77">
        <v>0</v>
      </c>
      <c r="G143" s="22">
        <f t="shared" si="8"/>
        <v>7</v>
      </c>
      <c r="H143" s="22">
        <f t="shared" si="14"/>
        <v>973.58356000000003</v>
      </c>
      <c r="I143" s="22">
        <f t="shared" si="10"/>
        <v>0</v>
      </c>
    </row>
    <row r="144" spans="1:9" ht="32.25" customHeight="1">
      <c r="A144" s="70" t="s">
        <v>98</v>
      </c>
      <c r="B144" s="84">
        <v>444</v>
      </c>
      <c r="C144" s="62" t="s">
        <v>129</v>
      </c>
      <c r="D144" s="77">
        <v>6.5</v>
      </c>
      <c r="E144" s="77">
        <v>6.5</v>
      </c>
      <c r="F144" s="77">
        <v>0</v>
      </c>
      <c r="G144" s="22">
        <f t="shared" si="8"/>
        <v>6.5</v>
      </c>
      <c r="H144" s="22">
        <f t="shared" si="14"/>
        <v>7</v>
      </c>
      <c r="I144" s="22">
        <f t="shared" si="10"/>
        <v>0</v>
      </c>
    </row>
    <row r="145" spans="1:9" ht="32.25" customHeight="1">
      <c r="A145" s="70" t="s">
        <v>100</v>
      </c>
      <c r="B145" s="84">
        <v>444</v>
      </c>
      <c r="C145" s="62" t="s">
        <v>130</v>
      </c>
      <c r="D145" s="77">
        <v>400</v>
      </c>
      <c r="E145" s="77">
        <v>400</v>
      </c>
      <c r="F145" s="77">
        <v>2.1</v>
      </c>
      <c r="G145" s="22">
        <f t="shared" si="8"/>
        <v>397.9</v>
      </c>
      <c r="H145" s="22">
        <f t="shared" si="14"/>
        <v>6.5</v>
      </c>
      <c r="I145" s="22">
        <f t="shared" si="10"/>
        <v>0.52500000000000002</v>
      </c>
    </row>
    <row r="146" spans="1:9" ht="32.25" customHeight="1">
      <c r="A146" s="70" t="s">
        <v>102</v>
      </c>
      <c r="B146" s="84">
        <v>444</v>
      </c>
      <c r="C146" s="62" t="s">
        <v>131</v>
      </c>
      <c r="D146" s="77">
        <v>2311.1469999999999</v>
      </c>
      <c r="E146" s="77">
        <v>2311.1469999999999</v>
      </c>
      <c r="F146" s="77">
        <v>496.32398000000001</v>
      </c>
      <c r="G146" s="22">
        <f t="shared" si="8"/>
        <v>1814.8230199999998</v>
      </c>
      <c r="H146" s="22">
        <f t="shared" si="14"/>
        <v>397.9</v>
      </c>
      <c r="I146" s="22">
        <f t="shared" si="10"/>
        <v>21.475223341483687</v>
      </c>
    </row>
    <row r="147" spans="1:9" ht="38.25" customHeight="1">
      <c r="A147" s="70" t="s">
        <v>88</v>
      </c>
      <c r="B147" s="25" t="s">
        <v>13</v>
      </c>
      <c r="C147" s="62" t="s">
        <v>132</v>
      </c>
      <c r="D147" s="77">
        <v>7629.4614899999997</v>
      </c>
      <c r="E147" s="77">
        <v>7629.4614899999997</v>
      </c>
      <c r="F147" s="77">
        <v>3634.87923</v>
      </c>
      <c r="G147" s="22">
        <f t="shared" si="8"/>
        <v>3994.5822599999997</v>
      </c>
      <c r="H147" s="22">
        <f t="shared" si="9"/>
        <v>3994.5822599999997</v>
      </c>
      <c r="I147" s="22">
        <f t="shared" si="10"/>
        <v>47.642670911495749</v>
      </c>
    </row>
    <row r="148" spans="1:9" ht="21.75" customHeight="1">
      <c r="A148" s="70" t="s">
        <v>88</v>
      </c>
      <c r="B148" s="64">
        <v>444</v>
      </c>
      <c r="C148" s="62" t="s">
        <v>132</v>
      </c>
      <c r="D148" s="77">
        <v>2304.0970000000002</v>
      </c>
      <c r="E148" s="77">
        <v>2304.0970000000002</v>
      </c>
      <c r="F148" s="77">
        <v>1089.8356699999999</v>
      </c>
      <c r="G148" s="22">
        <f t="shared" si="8"/>
        <v>1214.2613300000003</v>
      </c>
      <c r="H148" s="22">
        <f t="shared" si="9"/>
        <v>1214.2613300000003</v>
      </c>
      <c r="I148" s="22">
        <f t="shared" si="10"/>
        <v>47.299904040498284</v>
      </c>
    </row>
    <row r="149" spans="1:9" ht="36.75" customHeight="1">
      <c r="A149" s="70" t="s">
        <v>90</v>
      </c>
      <c r="B149" s="25" t="s">
        <v>13</v>
      </c>
      <c r="C149" s="62" t="s">
        <v>133</v>
      </c>
      <c r="D149" s="77">
        <v>220</v>
      </c>
      <c r="E149" s="77">
        <v>220</v>
      </c>
      <c r="F149" s="77">
        <v>15</v>
      </c>
      <c r="G149" s="22">
        <f t="shared" si="8"/>
        <v>205</v>
      </c>
      <c r="H149" s="22">
        <f t="shared" si="9"/>
        <v>205</v>
      </c>
      <c r="I149" s="22">
        <f t="shared" si="10"/>
        <v>6.8181818181818175</v>
      </c>
    </row>
    <row r="150" spans="1:9" ht="27" customHeight="1">
      <c r="A150" s="70" t="s">
        <v>50</v>
      </c>
      <c r="B150" s="25" t="s">
        <v>13</v>
      </c>
      <c r="C150" s="62" t="s">
        <v>134</v>
      </c>
      <c r="D150" s="77">
        <v>230</v>
      </c>
      <c r="E150" s="77">
        <v>230</v>
      </c>
      <c r="F150" s="77">
        <v>32.17</v>
      </c>
      <c r="G150" s="22">
        <f t="shared" si="8"/>
        <v>197.82999999999998</v>
      </c>
      <c r="H150" s="22">
        <f t="shared" si="9"/>
        <v>197.82999999999998</v>
      </c>
      <c r="I150" s="22">
        <f t="shared" si="10"/>
        <v>13.986956521739129</v>
      </c>
    </row>
    <row r="151" spans="1:9" ht="18.75" customHeight="1">
      <c r="A151" s="70" t="s">
        <v>92</v>
      </c>
      <c r="B151" s="25" t="s">
        <v>13</v>
      </c>
      <c r="C151" s="62" t="s">
        <v>135</v>
      </c>
      <c r="D151" s="77">
        <v>87</v>
      </c>
      <c r="E151" s="77">
        <v>87</v>
      </c>
      <c r="F151" s="77">
        <v>0</v>
      </c>
      <c r="G151" s="22">
        <f t="shared" si="8"/>
        <v>87</v>
      </c>
      <c r="H151" s="22">
        <f t="shared" si="9"/>
        <v>87</v>
      </c>
      <c r="I151" s="22">
        <f t="shared" si="10"/>
        <v>0</v>
      </c>
    </row>
    <row r="152" spans="1:9" ht="39" customHeight="1">
      <c r="A152" s="70" t="s">
        <v>98</v>
      </c>
      <c r="B152" s="25" t="s">
        <v>13</v>
      </c>
      <c r="C152" s="62" t="s">
        <v>714</v>
      </c>
      <c r="D152" s="77">
        <v>178.75</v>
      </c>
      <c r="E152" s="77">
        <v>178.75</v>
      </c>
      <c r="F152" s="77">
        <v>0</v>
      </c>
      <c r="G152" s="22">
        <f t="shared" si="8"/>
        <v>178.75</v>
      </c>
      <c r="H152" s="22">
        <f t="shared" si="9"/>
        <v>178.75</v>
      </c>
      <c r="I152" s="22">
        <f t="shared" si="10"/>
        <v>0</v>
      </c>
    </row>
    <row r="153" spans="1:9" ht="39" customHeight="1">
      <c r="A153" s="70" t="s">
        <v>98</v>
      </c>
      <c r="B153" s="25" t="s">
        <v>13</v>
      </c>
      <c r="C153" s="62" t="s">
        <v>714</v>
      </c>
      <c r="D153" s="77">
        <v>2</v>
      </c>
      <c r="E153" s="77">
        <v>2</v>
      </c>
      <c r="F153" s="77">
        <v>0</v>
      </c>
      <c r="G153" s="22">
        <f t="shared" si="8"/>
        <v>2</v>
      </c>
      <c r="H153" s="22">
        <f t="shared" si="9"/>
        <v>2</v>
      </c>
      <c r="I153" s="22">
        <f t="shared" si="10"/>
        <v>0</v>
      </c>
    </row>
    <row r="154" spans="1:9" ht="29.25" customHeight="1">
      <c r="A154" s="70" t="s">
        <v>100</v>
      </c>
      <c r="B154" s="25" t="s">
        <v>13</v>
      </c>
      <c r="C154" s="62" t="s">
        <v>136</v>
      </c>
      <c r="D154" s="77">
        <v>82</v>
      </c>
      <c r="E154" s="77">
        <v>82</v>
      </c>
      <c r="F154" s="77">
        <v>4.3479999999999999</v>
      </c>
      <c r="G154" s="22">
        <f t="shared" si="8"/>
        <v>77.652000000000001</v>
      </c>
      <c r="H154" s="22">
        <f t="shared" si="9"/>
        <v>77.652000000000001</v>
      </c>
      <c r="I154" s="22">
        <f t="shared" si="10"/>
        <v>5.3024390243902442</v>
      </c>
    </row>
    <row r="155" spans="1:9" ht="27" customHeight="1">
      <c r="A155" s="70" t="s">
        <v>102</v>
      </c>
      <c r="B155" s="25" t="s">
        <v>13</v>
      </c>
      <c r="C155" s="62" t="s">
        <v>137</v>
      </c>
      <c r="D155" s="77">
        <v>165</v>
      </c>
      <c r="E155" s="77">
        <v>165</v>
      </c>
      <c r="F155" s="77">
        <v>66.680999999999997</v>
      </c>
      <c r="G155" s="22">
        <f t="shared" si="8"/>
        <v>98.319000000000003</v>
      </c>
      <c r="H155" s="22">
        <f t="shared" si="9"/>
        <v>98.319000000000003</v>
      </c>
      <c r="I155" s="22">
        <f t="shared" si="10"/>
        <v>40.412727272727274</v>
      </c>
    </row>
    <row r="156" spans="1:9" ht="27" customHeight="1">
      <c r="A156" s="70" t="s">
        <v>88</v>
      </c>
      <c r="B156" s="25" t="s">
        <v>13</v>
      </c>
      <c r="C156" s="62" t="s">
        <v>138</v>
      </c>
      <c r="D156" s="77">
        <v>450.06200000000001</v>
      </c>
      <c r="E156" s="77">
        <v>450.06200000000001</v>
      </c>
      <c r="F156" s="77">
        <v>288.755</v>
      </c>
      <c r="G156" s="22">
        <f t="shared" si="8"/>
        <v>161.30700000000002</v>
      </c>
      <c r="H156" s="22">
        <f t="shared" si="9"/>
        <v>161.30700000000002</v>
      </c>
      <c r="I156" s="22">
        <f t="shared" si="10"/>
        <v>64.158938101861523</v>
      </c>
    </row>
    <row r="157" spans="1:9" ht="37.5" customHeight="1">
      <c r="A157" s="70" t="s">
        <v>88</v>
      </c>
      <c r="B157" s="25" t="s">
        <v>13</v>
      </c>
      <c r="C157" s="62" t="s">
        <v>138</v>
      </c>
      <c r="D157" s="77">
        <v>135.92057</v>
      </c>
      <c r="E157" s="77">
        <v>135.92057</v>
      </c>
      <c r="F157" s="77">
        <v>87.205569999999994</v>
      </c>
      <c r="G157" s="22">
        <f t="shared" si="8"/>
        <v>48.715000000000003</v>
      </c>
      <c r="H157" s="22">
        <f t="shared" si="9"/>
        <v>48.715000000000003</v>
      </c>
      <c r="I157" s="22">
        <f t="shared" si="10"/>
        <v>64.159214458856368</v>
      </c>
    </row>
    <row r="158" spans="1:9" s="92" customFormat="1" ht="60" customHeight="1">
      <c r="A158" s="217" t="s">
        <v>55</v>
      </c>
      <c r="B158" s="218"/>
      <c r="C158" s="218"/>
      <c r="D158" s="218"/>
      <c r="E158" s="218"/>
      <c r="F158" s="218"/>
      <c r="G158" s="218"/>
      <c r="H158" s="218"/>
      <c r="I158" s="218"/>
    </row>
    <row r="159" spans="1:9" s="91" customFormat="1" ht="29.25" customHeight="1">
      <c r="A159" s="28" t="s">
        <v>1</v>
      </c>
      <c r="B159" s="29"/>
      <c r="C159" s="131">
        <v>300000000</v>
      </c>
      <c r="D159" s="128">
        <f>D161+D163+D173+D190</f>
        <v>53824.280789999997</v>
      </c>
      <c r="E159" s="128">
        <f>E161+E163+E173+E190</f>
        <v>53824.280789999997</v>
      </c>
      <c r="F159" s="128">
        <f>F161+F163+F173+F190</f>
        <v>24381.24568</v>
      </c>
      <c r="G159" s="128">
        <f t="shared" si="8"/>
        <v>29443.035109999997</v>
      </c>
      <c r="H159" s="128">
        <f t="shared" si="9"/>
        <v>29443.035109999997</v>
      </c>
      <c r="I159" s="128">
        <f t="shared" si="10"/>
        <v>45.297856881962808</v>
      </c>
    </row>
    <row r="160" spans="1:9" ht="31.5" customHeight="1">
      <c r="A160" s="30" t="s">
        <v>6</v>
      </c>
      <c r="B160" s="31"/>
      <c r="C160" s="31"/>
      <c r="D160" s="32"/>
      <c r="E160" s="32"/>
      <c r="F160" s="119"/>
      <c r="G160" s="33"/>
      <c r="H160" s="33"/>
      <c r="I160" s="33"/>
    </row>
    <row r="161" spans="1:9" s="93" customFormat="1" ht="48.75" customHeight="1">
      <c r="A161" s="34" t="s">
        <v>53</v>
      </c>
      <c r="B161" s="16"/>
      <c r="C161" s="16" t="s">
        <v>167</v>
      </c>
      <c r="D161" s="140">
        <v>32527.09</v>
      </c>
      <c r="E161" s="140">
        <v>32527.09</v>
      </c>
      <c r="F161" s="140">
        <v>15409.24</v>
      </c>
      <c r="G161" s="18">
        <f t="shared" si="8"/>
        <v>17117.849999999999</v>
      </c>
      <c r="H161" s="35">
        <f t="shared" ref="H161:H191" si="15">D161-F161</f>
        <v>17117.849999999999</v>
      </c>
      <c r="I161" s="18">
        <f t="shared" ref="I161:I191" si="16">F161/D161*100</f>
        <v>47.373558470800795</v>
      </c>
    </row>
    <row r="162" spans="1:9" ht="138.75" customHeight="1">
      <c r="A162" s="169" t="s">
        <v>720</v>
      </c>
      <c r="B162" s="25" t="s">
        <v>15</v>
      </c>
      <c r="C162" s="172" t="s">
        <v>493</v>
      </c>
      <c r="D162" s="77">
        <v>32527.09</v>
      </c>
      <c r="E162" s="77">
        <v>32527.09</v>
      </c>
      <c r="F162" s="77">
        <v>15409.24</v>
      </c>
      <c r="G162" s="22">
        <f t="shared" ref="G162:G190" si="17">E162-F162</f>
        <v>17117.849999999999</v>
      </c>
      <c r="H162" s="36">
        <f t="shared" si="15"/>
        <v>17117.849999999999</v>
      </c>
      <c r="I162" s="22">
        <f t="shared" si="16"/>
        <v>47.373558470800795</v>
      </c>
    </row>
    <row r="163" spans="1:9" s="93" customFormat="1" ht="38.25" customHeight="1">
      <c r="A163" s="34" t="s">
        <v>16</v>
      </c>
      <c r="B163" s="26"/>
      <c r="C163" s="61">
        <v>320000000</v>
      </c>
      <c r="D163" s="18">
        <f>SUM(D164:D172)</f>
        <v>10666.405050000001</v>
      </c>
      <c r="E163" s="18">
        <f>SUM(E164:E172)</f>
        <v>10666.405050000001</v>
      </c>
      <c r="F163" s="18">
        <f>SUM(F164:F169)</f>
        <v>4922.0624499999994</v>
      </c>
      <c r="G163" s="18">
        <f t="shared" si="17"/>
        <v>5744.3426000000018</v>
      </c>
      <c r="H163" s="35">
        <f t="shared" si="15"/>
        <v>5744.3426000000018</v>
      </c>
      <c r="I163" s="18">
        <f t="shared" si="16"/>
        <v>46.145467258436796</v>
      </c>
    </row>
    <row r="164" spans="1:9" ht="126.75" customHeight="1">
      <c r="A164" s="74" t="s">
        <v>721</v>
      </c>
      <c r="B164" s="20" t="s">
        <v>15</v>
      </c>
      <c r="C164" s="62" t="s">
        <v>168</v>
      </c>
      <c r="D164" s="77">
        <v>4965.4584199999999</v>
      </c>
      <c r="E164" s="77">
        <v>4965.4584199999999</v>
      </c>
      <c r="F164" s="77">
        <v>2470.2049999999999</v>
      </c>
      <c r="G164" s="24">
        <f t="shared" si="17"/>
        <v>2495.25342</v>
      </c>
      <c r="H164" s="22">
        <f t="shared" si="15"/>
        <v>2495.25342</v>
      </c>
      <c r="I164" s="22">
        <f t="shared" si="16"/>
        <v>49.747773338518861</v>
      </c>
    </row>
    <row r="165" spans="1:9" ht="132" customHeight="1">
      <c r="A165" s="74" t="s">
        <v>721</v>
      </c>
      <c r="B165" s="20" t="s">
        <v>15</v>
      </c>
      <c r="C165" s="62" t="s">
        <v>168</v>
      </c>
      <c r="D165" s="77">
        <v>240.5</v>
      </c>
      <c r="E165" s="77">
        <v>240.5</v>
      </c>
      <c r="F165" s="77">
        <v>160.499</v>
      </c>
      <c r="G165" s="24">
        <f t="shared" si="17"/>
        <v>80.001000000000005</v>
      </c>
      <c r="H165" s="22">
        <f t="shared" si="15"/>
        <v>80.001000000000005</v>
      </c>
      <c r="I165" s="22">
        <f t="shared" si="16"/>
        <v>66.735550935550933</v>
      </c>
    </row>
    <row r="166" spans="1:9" ht="129.75" customHeight="1">
      <c r="A166" s="74" t="s">
        <v>721</v>
      </c>
      <c r="B166" s="20" t="s">
        <v>15</v>
      </c>
      <c r="C166" s="62" t="s">
        <v>168</v>
      </c>
      <c r="D166" s="77">
        <v>1499.5681500000001</v>
      </c>
      <c r="E166" s="77">
        <v>1499.5681500000001</v>
      </c>
      <c r="F166" s="77">
        <v>626.74535000000003</v>
      </c>
      <c r="G166" s="24">
        <f t="shared" si="17"/>
        <v>872.82280000000003</v>
      </c>
      <c r="H166" s="22">
        <f t="shared" si="15"/>
        <v>872.82280000000003</v>
      </c>
      <c r="I166" s="22">
        <f t="shared" si="16"/>
        <v>41.795056129993156</v>
      </c>
    </row>
    <row r="167" spans="1:9" ht="126.75" customHeight="1">
      <c r="A167" s="74" t="s">
        <v>721</v>
      </c>
      <c r="B167" s="20" t="s">
        <v>15</v>
      </c>
      <c r="C167" s="62" t="s">
        <v>169</v>
      </c>
      <c r="D167" s="77">
        <v>1076.5734299999999</v>
      </c>
      <c r="E167" s="77">
        <v>1076.5734299999999</v>
      </c>
      <c r="F167" s="77">
        <v>296.99453999999997</v>
      </c>
      <c r="G167" s="24">
        <f t="shared" si="17"/>
        <v>779.57889</v>
      </c>
      <c r="H167" s="22">
        <f t="shared" si="15"/>
        <v>779.57889</v>
      </c>
      <c r="I167" s="22">
        <f t="shared" si="16"/>
        <v>27.587021165848391</v>
      </c>
    </row>
    <row r="168" spans="1:9" ht="33" customHeight="1">
      <c r="A168" s="70" t="s">
        <v>88</v>
      </c>
      <c r="B168" s="20" t="s">
        <v>15</v>
      </c>
      <c r="C168" s="62" t="s">
        <v>169</v>
      </c>
      <c r="D168" s="77">
        <v>2215.2880500000001</v>
      </c>
      <c r="E168" s="77">
        <v>2215.2880500000001</v>
      </c>
      <c r="F168" s="77">
        <v>1125.52379</v>
      </c>
      <c r="G168" s="24">
        <f t="shared" si="17"/>
        <v>1089.7642600000001</v>
      </c>
      <c r="H168" s="22">
        <f t="shared" si="15"/>
        <v>1089.7642600000001</v>
      </c>
      <c r="I168" s="22">
        <f t="shared" si="16"/>
        <v>50.807107906351042</v>
      </c>
    </row>
    <row r="169" spans="1:9" ht="33" customHeight="1">
      <c r="A169" s="70" t="s">
        <v>88</v>
      </c>
      <c r="B169" s="20" t="s">
        <v>15</v>
      </c>
      <c r="C169" s="21" t="s">
        <v>169</v>
      </c>
      <c r="D169" s="77">
        <v>669.01700000000005</v>
      </c>
      <c r="E169" s="77">
        <v>669.01700000000005</v>
      </c>
      <c r="F169" s="22">
        <v>242.09477000000001</v>
      </c>
      <c r="G169" s="24">
        <f t="shared" si="17"/>
        <v>426.92223000000001</v>
      </c>
      <c r="H169" s="22">
        <f t="shared" si="15"/>
        <v>426.92223000000001</v>
      </c>
      <c r="I169" s="22">
        <f t="shared" si="16"/>
        <v>36.186639502434161</v>
      </c>
    </row>
    <row r="170" spans="1:9" ht="15.75" hidden="1">
      <c r="A170" s="37"/>
      <c r="B170" s="25" t="s">
        <v>15</v>
      </c>
      <c r="C170" s="20"/>
      <c r="D170" s="22"/>
      <c r="E170" s="22"/>
      <c r="F170" s="24"/>
      <c r="G170" s="24">
        <f t="shared" si="17"/>
        <v>0</v>
      </c>
      <c r="H170" s="22">
        <f t="shared" si="15"/>
        <v>0</v>
      </c>
      <c r="I170" s="22" t="e">
        <f t="shared" si="16"/>
        <v>#DIV/0!</v>
      </c>
    </row>
    <row r="171" spans="1:9" ht="15.75" hidden="1">
      <c r="A171" s="37"/>
      <c r="B171" s="25" t="s">
        <v>15</v>
      </c>
      <c r="C171" s="20"/>
      <c r="D171" s="22"/>
      <c r="E171" s="22"/>
      <c r="F171" s="24"/>
      <c r="G171" s="24">
        <f t="shared" si="17"/>
        <v>0</v>
      </c>
      <c r="H171" s="22">
        <f t="shared" si="15"/>
        <v>0</v>
      </c>
      <c r="I171" s="22" t="e">
        <f t="shared" si="16"/>
        <v>#DIV/0!</v>
      </c>
    </row>
    <row r="172" spans="1:9" ht="15.75" hidden="1">
      <c r="A172" s="37"/>
      <c r="B172" s="25" t="s">
        <v>15</v>
      </c>
      <c r="C172" s="20"/>
      <c r="D172" s="22"/>
      <c r="E172" s="22"/>
      <c r="F172" s="24"/>
      <c r="G172" s="24">
        <f t="shared" si="17"/>
        <v>0</v>
      </c>
      <c r="H172" s="22">
        <f t="shared" si="15"/>
        <v>0</v>
      </c>
      <c r="I172" s="22" t="e">
        <f t="shared" si="16"/>
        <v>#DIV/0!</v>
      </c>
    </row>
    <row r="173" spans="1:9" s="93" customFormat="1" ht="56.25" customHeight="1">
      <c r="A173" s="34" t="s">
        <v>17</v>
      </c>
      <c r="B173" s="26"/>
      <c r="C173" s="61">
        <v>380000000</v>
      </c>
      <c r="D173" s="18">
        <f>SUM(D174:D189)</f>
        <v>9083.9857399999983</v>
      </c>
      <c r="E173" s="18">
        <f>SUM(E174:E189)</f>
        <v>9083.9857399999983</v>
      </c>
      <c r="F173" s="18">
        <f>SUM(F174:F189)</f>
        <v>3474.8456000000001</v>
      </c>
      <c r="G173" s="18">
        <f>E173-F173</f>
        <v>5609.1401399999977</v>
      </c>
      <c r="H173" s="18">
        <f>D173-F173</f>
        <v>5609.1401399999977</v>
      </c>
      <c r="I173" s="18">
        <f t="shared" si="16"/>
        <v>38.252433452190786</v>
      </c>
    </row>
    <row r="174" spans="1:9" ht="120" customHeight="1">
      <c r="A174" s="74" t="s">
        <v>722</v>
      </c>
      <c r="B174" s="25" t="s">
        <v>15</v>
      </c>
      <c r="C174" s="62" t="s">
        <v>408</v>
      </c>
      <c r="D174" s="77">
        <v>288</v>
      </c>
      <c r="E174" s="77">
        <v>288</v>
      </c>
      <c r="F174" s="77">
        <v>96.04</v>
      </c>
      <c r="G174" s="22">
        <f t="shared" si="17"/>
        <v>191.95999999999998</v>
      </c>
      <c r="H174" s="22">
        <f t="shared" si="15"/>
        <v>191.95999999999998</v>
      </c>
      <c r="I174" s="22">
        <f>F174/D174*100</f>
        <v>33.347222222222221</v>
      </c>
    </row>
    <row r="175" spans="1:9" ht="41.25" customHeight="1">
      <c r="A175" s="70" t="s">
        <v>501</v>
      </c>
      <c r="B175" s="20" t="s">
        <v>15</v>
      </c>
      <c r="C175" s="62" t="s">
        <v>409</v>
      </c>
      <c r="D175" s="77">
        <v>84.381399999999999</v>
      </c>
      <c r="E175" s="77">
        <v>84.381399999999999</v>
      </c>
      <c r="F175" s="77">
        <v>35.043370000000003</v>
      </c>
      <c r="G175" s="22">
        <f t="shared" si="17"/>
        <v>49.338029999999996</v>
      </c>
      <c r="H175" s="22">
        <f t="shared" si="15"/>
        <v>49.338029999999996</v>
      </c>
      <c r="I175" s="22">
        <f t="shared" si="16"/>
        <v>41.529732855818942</v>
      </c>
    </row>
    <row r="176" spans="1:9" ht="65.25" customHeight="1">
      <c r="A176" s="70" t="s">
        <v>539</v>
      </c>
      <c r="B176" s="20" t="s">
        <v>15</v>
      </c>
      <c r="C176" s="62" t="s">
        <v>170</v>
      </c>
      <c r="D176" s="77">
        <v>976</v>
      </c>
      <c r="E176" s="77">
        <v>976</v>
      </c>
      <c r="F176" s="77">
        <v>460.68078000000003</v>
      </c>
      <c r="G176" s="22">
        <f t="shared" si="17"/>
        <v>515.31921999999997</v>
      </c>
      <c r="H176" s="22">
        <f t="shared" si="15"/>
        <v>515.31921999999997</v>
      </c>
      <c r="I176" s="22">
        <f t="shared" si="16"/>
        <v>47.200899590163935</v>
      </c>
    </row>
    <row r="177" spans="1:9" ht="98.25" customHeight="1">
      <c r="A177" s="74" t="s">
        <v>723</v>
      </c>
      <c r="B177" s="20" t="s">
        <v>15</v>
      </c>
      <c r="C177" s="62" t="s">
        <v>171</v>
      </c>
      <c r="D177" s="77">
        <v>1644</v>
      </c>
      <c r="E177" s="77">
        <v>1644</v>
      </c>
      <c r="F177" s="77">
        <v>808.4</v>
      </c>
      <c r="G177" s="22">
        <f t="shared" si="17"/>
        <v>835.6</v>
      </c>
      <c r="H177" s="22">
        <f t="shared" si="15"/>
        <v>835.6</v>
      </c>
      <c r="I177" s="22">
        <f t="shared" ref="I177:I189" si="18">F177/D177*100</f>
        <v>49.172749391727493</v>
      </c>
    </row>
    <row r="178" spans="1:9" ht="54.75" customHeight="1">
      <c r="A178" s="70" t="s">
        <v>724</v>
      </c>
      <c r="B178" s="20" t="s">
        <v>15</v>
      </c>
      <c r="C178" s="62" t="s">
        <v>172</v>
      </c>
      <c r="D178" s="77">
        <v>450</v>
      </c>
      <c r="E178" s="77">
        <v>450</v>
      </c>
      <c r="F178" s="77">
        <v>210</v>
      </c>
      <c r="G178" s="22">
        <f t="shared" si="17"/>
        <v>240</v>
      </c>
      <c r="H178" s="22">
        <f t="shared" si="15"/>
        <v>240</v>
      </c>
      <c r="I178" s="22">
        <f t="shared" si="18"/>
        <v>46.666666666666664</v>
      </c>
    </row>
    <row r="179" spans="1:9" ht="57" customHeight="1">
      <c r="A179" s="70" t="s">
        <v>725</v>
      </c>
      <c r="B179" s="25" t="s">
        <v>15</v>
      </c>
      <c r="C179" s="62" t="s">
        <v>173</v>
      </c>
      <c r="D179" s="77">
        <v>150</v>
      </c>
      <c r="E179" s="77">
        <v>150</v>
      </c>
      <c r="F179" s="77">
        <v>105.5</v>
      </c>
      <c r="G179" s="22">
        <f t="shared" si="17"/>
        <v>44.5</v>
      </c>
      <c r="H179" s="22">
        <f t="shared" si="15"/>
        <v>44.5</v>
      </c>
      <c r="I179" s="22">
        <f t="shared" si="18"/>
        <v>70.333333333333343</v>
      </c>
    </row>
    <row r="180" spans="1:9" ht="84" customHeight="1">
      <c r="A180" s="70" t="s">
        <v>540</v>
      </c>
      <c r="B180" s="25" t="s">
        <v>15</v>
      </c>
      <c r="C180" s="62" t="s">
        <v>174</v>
      </c>
      <c r="D180" s="77">
        <v>1450</v>
      </c>
      <c r="E180" s="77">
        <v>1450</v>
      </c>
      <c r="F180" s="77">
        <v>720</v>
      </c>
      <c r="G180" s="22">
        <f t="shared" si="17"/>
        <v>730</v>
      </c>
      <c r="H180" s="22">
        <f t="shared" si="15"/>
        <v>730</v>
      </c>
      <c r="I180" s="22">
        <f>F180/D180*100</f>
        <v>49.655172413793103</v>
      </c>
    </row>
    <row r="181" spans="1:9" ht="67.5" customHeight="1">
      <c r="A181" s="70" t="s">
        <v>541</v>
      </c>
      <c r="B181" s="25" t="s">
        <v>15</v>
      </c>
      <c r="C181" s="62" t="s">
        <v>175</v>
      </c>
      <c r="D181" s="77">
        <v>52</v>
      </c>
      <c r="E181" s="77">
        <v>52</v>
      </c>
      <c r="F181" s="77">
        <v>46</v>
      </c>
      <c r="G181" s="22">
        <f t="shared" si="17"/>
        <v>6</v>
      </c>
      <c r="H181" s="22">
        <f t="shared" si="15"/>
        <v>6</v>
      </c>
      <c r="I181" s="22">
        <f t="shared" si="18"/>
        <v>88.461538461538453</v>
      </c>
    </row>
    <row r="182" spans="1:9" ht="91.5" customHeight="1">
      <c r="A182" s="70" t="s">
        <v>542</v>
      </c>
      <c r="B182" s="25" t="s">
        <v>15</v>
      </c>
      <c r="C182" s="62" t="s">
        <v>176</v>
      </c>
      <c r="D182" s="77">
        <v>600</v>
      </c>
      <c r="E182" s="77">
        <v>600</v>
      </c>
      <c r="F182" s="77">
        <v>190.2</v>
      </c>
      <c r="G182" s="22">
        <f t="shared" si="17"/>
        <v>409.8</v>
      </c>
      <c r="H182" s="22">
        <f t="shared" si="15"/>
        <v>409.8</v>
      </c>
      <c r="I182" s="22">
        <f t="shared" si="18"/>
        <v>31.7</v>
      </c>
    </row>
    <row r="183" spans="1:9" ht="117" customHeight="1">
      <c r="A183" s="74" t="s">
        <v>543</v>
      </c>
      <c r="B183" s="25" t="s">
        <v>15</v>
      </c>
      <c r="C183" s="62" t="s">
        <v>546</v>
      </c>
      <c r="D183" s="77">
        <v>115.2</v>
      </c>
      <c r="E183" s="77">
        <v>115.2</v>
      </c>
      <c r="F183" s="77">
        <v>55.08</v>
      </c>
      <c r="G183" s="22">
        <f t="shared" si="17"/>
        <v>60.120000000000005</v>
      </c>
      <c r="H183" s="22">
        <f t="shared" si="15"/>
        <v>60.120000000000005</v>
      </c>
      <c r="I183" s="22">
        <f t="shared" si="18"/>
        <v>47.8125</v>
      </c>
    </row>
    <row r="184" spans="1:9" ht="132.75" customHeight="1">
      <c r="A184" s="74" t="s">
        <v>544</v>
      </c>
      <c r="B184" s="25" t="s">
        <v>15</v>
      </c>
      <c r="C184" s="62" t="s">
        <v>494</v>
      </c>
      <c r="D184" s="77">
        <v>1380</v>
      </c>
      <c r="E184" s="77">
        <v>1380</v>
      </c>
      <c r="F184" s="77">
        <v>0</v>
      </c>
      <c r="G184" s="22">
        <f t="shared" si="17"/>
        <v>1380</v>
      </c>
      <c r="H184" s="22">
        <f t="shared" si="15"/>
        <v>1380</v>
      </c>
      <c r="I184" s="22">
        <f t="shared" si="18"/>
        <v>0</v>
      </c>
    </row>
    <row r="185" spans="1:9" ht="108" customHeight="1">
      <c r="A185" s="74" t="s">
        <v>545</v>
      </c>
      <c r="B185" s="25" t="s">
        <v>15</v>
      </c>
      <c r="C185" s="62" t="s">
        <v>547</v>
      </c>
      <c r="D185" s="77">
        <v>210</v>
      </c>
      <c r="E185" s="77">
        <v>210</v>
      </c>
      <c r="F185" s="77">
        <v>34</v>
      </c>
      <c r="G185" s="22">
        <f t="shared" si="17"/>
        <v>176</v>
      </c>
      <c r="H185" s="22">
        <f t="shared" si="15"/>
        <v>176</v>
      </c>
      <c r="I185" s="22">
        <f t="shared" si="18"/>
        <v>16.19047619047619</v>
      </c>
    </row>
    <row r="186" spans="1:9" ht="35.25" customHeight="1">
      <c r="A186" s="70" t="s">
        <v>88</v>
      </c>
      <c r="B186" s="25" t="s">
        <v>15</v>
      </c>
      <c r="C186" s="62" t="s">
        <v>177</v>
      </c>
      <c r="D186" s="77">
        <v>1145.01901</v>
      </c>
      <c r="E186" s="77">
        <v>1145.01901</v>
      </c>
      <c r="F186" s="77">
        <v>550</v>
      </c>
      <c r="G186" s="22">
        <f t="shared" si="17"/>
        <v>595.01900999999998</v>
      </c>
      <c r="H186" s="22">
        <f t="shared" si="15"/>
        <v>595.01900999999998</v>
      </c>
      <c r="I186" s="22">
        <f t="shared" si="18"/>
        <v>48.034137005288677</v>
      </c>
    </row>
    <row r="187" spans="1:9" ht="35.25" customHeight="1">
      <c r="A187" s="70" t="s">
        <v>88</v>
      </c>
      <c r="B187" s="25" t="s">
        <v>15</v>
      </c>
      <c r="C187" s="62" t="s">
        <v>177</v>
      </c>
      <c r="D187" s="77">
        <v>345.79574000000002</v>
      </c>
      <c r="E187" s="77">
        <v>345.79574000000002</v>
      </c>
      <c r="F187" s="77">
        <v>158.68645000000001</v>
      </c>
      <c r="G187" s="22">
        <f t="shared" si="17"/>
        <v>187.10929000000002</v>
      </c>
      <c r="H187" s="22">
        <f t="shared" si="15"/>
        <v>187.10929000000002</v>
      </c>
      <c r="I187" s="22">
        <f t="shared" si="18"/>
        <v>45.890226987758723</v>
      </c>
    </row>
    <row r="188" spans="1:9" ht="35.25" customHeight="1">
      <c r="A188" s="70" t="s">
        <v>90</v>
      </c>
      <c r="B188" s="25" t="s">
        <v>15</v>
      </c>
      <c r="C188" s="62" t="s">
        <v>726</v>
      </c>
      <c r="D188" s="77">
        <v>154.1</v>
      </c>
      <c r="E188" s="77">
        <v>154.1</v>
      </c>
      <c r="F188" s="77">
        <v>0</v>
      </c>
      <c r="G188" s="22">
        <f t="shared" si="17"/>
        <v>154.1</v>
      </c>
      <c r="H188" s="22">
        <f t="shared" si="15"/>
        <v>154.1</v>
      </c>
      <c r="I188" s="22">
        <f t="shared" si="18"/>
        <v>0</v>
      </c>
    </row>
    <row r="189" spans="1:9" ht="35.25" customHeight="1">
      <c r="A189" s="70" t="s">
        <v>102</v>
      </c>
      <c r="B189" s="25" t="s">
        <v>15</v>
      </c>
      <c r="C189" s="62" t="s">
        <v>178</v>
      </c>
      <c r="D189" s="77">
        <v>39.48959</v>
      </c>
      <c r="E189" s="77">
        <v>39.48959</v>
      </c>
      <c r="F189" s="77">
        <v>5.2149999999999999</v>
      </c>
      <c r="G189" s="22">
        <f t="shared" si="17"/>
        <v>34.274590000000003</v>
      </c>
      <c r="H189" s="22">
        <f t="shared" si="15"/>
        <v>34.274590000000003</v>
      </c>
      <c r="I189" s="22">
        <f t="shared" si="18"/>
        <v>13.206012014812005</v>
      </c>
    </row>
    <row r="190" spans="1:9" ht="109.5" customHeight="1">
      <c r="A190" s="177" t="s">
        <v>535</v>
      </c>
      <c r="B190" s="178"/>
      <c r="C190" s="76" t="s">
        <v>536</v>
      </c>
      <c r="D190" s="17">
        <v>1546.8</v>
      </c>
      <c r="E190" s="17">
        <v>1546.8</v>
      </c>
      <c r="F190" s="179">
        <v>575.09762999999998</v>
      </c>
      <c r="G190" s="18">
        <f t="shared" si="17"/>
        <v>971.70236999999997</v>
      </c>
      <c r="H190" s="18">
        <f t="shared" si="15"/>
        <v>971.70236999999997</v>
      </c>
      <c r="I190" s="18">
        <f t="shared" si="16"/>
        <v>37.179831264546159</v>
      </c>
    </row>
    <row r="191" spans="1:9" ht="93.75" customHeight="1">
      <c r="A191" s="74" t="s">
        <v>537</v>
      </c>
      <c r="B191" s="84">
        <v>452</v>
      </c>
      <c r="C191" s="62" t="s">
        <v>538</v>
      </c>
      <c r="D191" s="21">
        <v>1546.8</v>
      </c>
      <c r="E191" s="21">
        <v>1546.8</v>
      </c>
      <c r="F191" s="145">
        <v>575.09762999999998</v>
      </c>
      <c r="G191" s="22">
        <f t="shared" ref="G191" si="19">E191-F191</f>
        <v>971.70236999999997</v>
      </c>
      <c r="H191" s="22">
        <f t="shared" si="15"/>
        <v>971.70236999999997</v>
      </c>
      <c r="I191" s="22">
        <f t="shared" si="16"/>
        <v>37.179831264546159</v>
      </c>
    </row>
    <row r="192" spans="1:9" s="92" customFormat="1" ht="62.25" customHeight="1">
      <c r="A192" s="214" t="s">
        <v>54</v>
      </c>
      <c r="B192" s="215"/>
      <c r="C192" s="215"/>
      <c r="D192" s="215"/>
      <c r="E192" s="215"/>
      <c r="F192" s="215"/>
      <c r="G192" s="215"/>
      <c r="H192" s="215"/>
      <c r="I192" s="215"/>
    </row>
    <row r="193" spans="1:9" s="96" customFormat="1" ht="40.5" customHeight="1">
      <c r="A193" s="8" t="s">
        <v>1</v>
      </c>
      <c r="B193" s="10"/>
      <c r="C193" s="85" t="s">
        <v>184</v>
      </c>
      <c r="D193" s="128">
        <f>D195+D220+D225+D237</f>
        <v>478770.47625000001</v>
      </c>
      <c r="E193" s="128">
        <f>E195+E220+E225+E237</f>
        <v>478770.47625000001</v>
      </c>
      <c r="F193" s="128">
        <f>F195+F220+F225+F237</f>
        <v>160676.19245000003</v>
      </c>
      <c r="G193" s="128">
        <f t="shared" ref="G193" si="20">E193-F193</f>
        <v>318094.28379999998</v>
      </c>
      <c r="H193" s="128">
        <f t="shared" ref="H193" si="21">D193-F193</f>
        <v>318094.28379999998</v>
      </c>
      <c r="I193" s="128">
        <f>F193/D193*100</f>
        <v>33.560171401650841</v>
      </c>
    </row>
    <row r="194" spans="1:9" ht="30.75" customHeight="1">
      <c r="A194" s="11" t="s">
        <v>6</v>
      </c>
      <c r="B194" s="38"/>
      <c r="C194" s="38"/>
      <c r="D194" s="39"/>
      <c r="E194" s="39"/>
      <c r="F194" s="120"/>
      <c r="G194" s="39"/>
      <c r="H194" s="39"/>
      <c r="I194" s="39"/>
    </row>
    <row r="195" spans="1:9" s="93" customFormat="1" ht="87" customHeight="1">
      <c r="A195" s="34" t="s">
        <v>18</v>
      </c>
      <c r="B195" s="16"/>
      <c r="C195" s="17" t="s">
        <v>183</v>
      </c>
      <c r="D195" s="18">
        <f>SUM(D196:D219)</f>
        <v>103081.63130000001</v>
      </c>
      <c r="E195" s="18">
        <f>SUM(E196:E219)</f>
        <v>103081.63130000001</v>
      </c>
      <c r="F195" s="18">
        <f>SUM(F196:F219)</f>
        <v>3446.4573399999999</v>
      </c>
      <c r="G195" s="18">
        <f t="shared" ref="G195:G238" si="22">E195-F195</f>
        <v>99635.173960000015</v>
      </c>
      <c r="H195" s="18">
        <f t="shared" ref="H195:H238" si="23">D195-F195</f>
        <v>99635.173960000015</v>
      </c>
      <c r="I195" s="40">
        <f t="shared" ref="I195:I238" si="24">F195/D195*100</f>
        <v>3.3434252994791325</v>
      </c>
    </row>
    <row r="196" spans="1:9" ht="250.5" customHeight="1">
      <c r="A196" s="74" t="s">
        <v>727</v>
      </c>
      <c r="B196" s="20" t="s">
        <v>19</v>
      </c>
      <c r="C196" s="62" t="s">
        <v>179</v>
      </c>
      <c r="D196" s="77">
        <v>7000</v>
      </c>
      <c r="E196" s="77">
        <v>7000</v>
      </c>
      <c r="F196" s="77">
        <v>0</v>
      </c>
      <c r="G196" s="24">
        <f t="shared" si="22"/>
        <v>7000</v>
      </c>
      <c r="H196" s="22">
        <f t="shared" si="23"/>
        <v>7000</v>
      </c>
      <c r="I196" s="41">
        <f t="shared" si="24"/>
        <v>0</v>
      </c>
    </row>
    <row r="197" spans="1:9" ht="74.25" customHeight="1">
      <c r="A197" s="70" t="s">
        <v>728</v>
      </c>
      <c r="B197" s="20" t="s">
        <v>19</v>
      </c>
      <c r="C197" s="62" t="s">
        <v>481</v>
      </c>
      <c r="D197" s="77">
        <v>1967.1469999999999</v>
      </c>
      <c r="E197" s="77">
        <v>1967.1469999999999</v>
      </c>
      <c r="F197" s="77">
        <v>0</v>
      </c>
      <c r="G197" s="22">
        <f t="shared" si="22"/>
        <v>1967.1469999999999</v>
      </c>
      <c r="H197" s="22">
        <f t="shared" si="23"/>
        <v>1967.1469999999999</v>
      </c>
      <c r="I197" s="41">
        <f t="shared" si="24"/>
        <v>0</v>
      </c>
    </row>
    <row r="198" spans="1:9" ht="81.75" customHeight="1">
      <c r="A198" s="70" t="s">
        <v>576</v>
      </c>
      <c r="B198" s="20" t="s">
        <v>19</v>
      </c>
      <c r="C198" s="62" t="s">
        <v>583</v>
      </c>
      <c r="D198" s="77">
        <v>528.22172</v>
      </c>
      <c r="E198" s="77">
        <v>528.22172</v>
      </c>
      <c r="F198" s="77">
        <v>0</v>
      </c>
      <c r="G198" s="22">
        <f t="shared" si="22"/>
        <v>528.22172</v>
      </c>
      <c r="H198" s="22">
        <f t="shared" si="23"/>
        <v>528.22172</v>
      </c>
      <c r="I198" s="41">
        <f t="shared" si="24"/>
        <v>0</v>
      </c>
    </row>
    <row r="199" spans="1:9" ht="55.5" customHeight="1">
      <c r="A199" s="70" t="s">
        <v>451</v>
      </c>
      <c r="B199" s="20" t="s">
        <v>19</v>
      </c>
      <c r="C199" s="62" t="s">
        <v>482</v>
      </c>
      <c r="D199" s="77">
        <v>200</v>
      </c>
      <c r="E199" s="77">
        <v>200</v>
      </c>
      <c r="F199" s="77">
        <v>100</v>
      </c>
      <c r="G199" s="22">
        <f t="shared" si="22"/>
        <v>100</v>
      </c>
      <c r="H199" s="22">
        <f t="shared" si="23"/>
        <v>100</v>
      </c>
      <c r="I199" s="41">
        <f t="shared" si="24"/>
        <v>50</v>
      </c>
    </row>
    <row r="200" spans="1:9" ht="53.25" customHeight="1">
      <c r="A200" s="70" t="s">
        <v>452</v>
      </c>
      <c r="B200" s="20" t="s">
        <v>19</v>
      </c>
      <c r="C200" s="62" t="s">
        <v>483</v>
      </c>
      <c r="D200" s="77">
        <v>48</v>
      </c>
      <c r="E200" s="77">
        <v>48</v>
      </c>
      <c r="F200" s="77">
        <v>36</v>
      </c>
      <c r="G200" s="22">
        <f t="shared" si="22"/>
        <v>12</v>
      </c>
      <c r="H200" s="22">
        <f t="shared" si="23"/>
        <v>12</v>
      </c>
      <c r="I200" s="41">
        <f t="shared" si="24"/>
        <v>75</v>
      </c>
    </row>
    <row r="201" spans="1:9" ht="65.25" customHeight="1">
      <c r="A201" s="70" t="s">
        <v>729</v>
      </c>
      <c r="B201" s="20" t="s">
        <v>19</v>
      </c>
      <c r="C201" s="62" t="s">
        <v>742</v>
      </c>
      <c r="D201" s="77">
        <v>300</v>
      </c>
      <c r="E201" s="77">
        <v>300</v>
      </c>
      <c r="F201" s="77">
        <v>0</v>
      </c>
      <c r="G201" s="22">
        <f t="shared" si="22"/>
        <v>300</v>
      </c>
      <c r="H201" s="22">
        <f t="shared" si="23"/>
        <v>300</v>
      </c>
      <c r="I201" s="41">
        <f t="shared" si="24"/>
        <v>0</v>
      </c>
    </row>
    <row r="202" spans="1:9" ht="47.25" customHeight="1">
      <c r="A202" s="70" t="s">
        <v>730</v>
      </c>
      <c r="B202" s="20" t="s">
        <v>19</v>
      </c>
      <c r="C202" s="62" t="s">
        <v>743</v>
      </c>
      <c r="D202" s="77">
        <v>9930.0365600000005</v>
      </c>
      <c r="E202" s="77">
        <v>9930.0365600000005</v>
      </c>
      <c r="F202" s="77">
        <v>0</v>
      </c>
      <c r="G202" s="22">
        <f t="shared" si="22"/>
        <v>9930.0365600000005</v>
      </c>
      <c r="H202" s="22">
        <f t="shared" si="23"/>
        <v>9930.0365600000005</v>
      </c>
      <c r="I202" s="41">
        <f t="shared" si="24"/>
        <v>0</v>
      </c>
    </row>
    <row r="203" spans="1:9" ht="45" customHeight="1">
      <c r="A203" s="70" t="s">
        <v>731</v>
      </c>
      <c r="B203" s="20" t="s">
        <v>19</v>
      </c>
      <c r="C203" s="62" t="s">
        <v>744</v>
      </c>
      <c r="D203" s="77">
        <v>1410.7840000000001</v>
      </c>
      <c r="E203" s="77">
        <v>1410.7840000000001</v>
      </c>
      <c r="F203" s="77">
        <v>0</v>
      </c>
      <c r="G203" s="22">
        <f t="shared" si="22"/>
        <v>1410.7840000000001</v>
      </c>
      <c r="H203" s="22">
        <f t="shared" si="23"/>
        <v>1410.7840000000001</v>
      </c>
      <c r="I203" s="41">
        <f t="shared" si="24"/>
        <v>0</v>
      </c>
    </row>
    <row r="204" spans="1:9" ht="45" customHeight="1">
      <c r="A204" s="70" t="s">
        <v>732</v>
      </c>
      <c r="B204" s="20" t="s">
        <v>19</v>
      </c>
      <c r="C204" s="62" t="s">
        <v>745</v>
      </c>
      <c r="D204" s="77">
        <v>3528.078</v>
      </c>
      <c r="E204" s="77">
        <v>3528.078</v>
      </c>
      <c r="F204" s="77">
        <v>0</v>
      </c>
      <c r="G204" s="22">
        <f t="shared" si="22"/>
        <v>3528.078</v>
      </c>
      <c r="H204" s="22">
        <f t="shared" si="23"/>
        <v>3528.078</v>
      </c>
      <c r="I204" s="41">
        <f t="shared" si="24"/>
        <v>0</v>
      </c>
    </row>
    <row r="205" spans="1:9" ht="78" customHeight="1">
      <c r="A205" s="70" t="s">
        <v>577</v>
      </c>
      <c r="B205" s="20" t="s">
        <v>19</v>
      </c>
      <c r="C205" s="62" t="s">
        <v>584</v>
      </c>
      <c r="D205" s="77">
        <v>681.06605999999999</v>
      </c>
      <c r="E205" s="77">
        <v>681.06605999999999</v>
      </c>
      <c r="F205" s="77">
        <v>0</v>
      </c>
      <c r="G205" s="22">
        <f t="shared" ref="G205:G224" si="25">E205-F205</f>
        <v>681.06605999999999</v>
      </c>
      <c r="H205" s="22">
        <f t="shared" ref="H205:H224" si="26">D205-F205</f>
        <v>681.06605999999999</v>
      </c>
      <c r="I205" s="41">
        <f t="shared" ref="I205:I224" si="27">F205/D205*100</f>
        <v>0</v>
      </c>
    </row>
    <row r="206" spans="1:9" ht="45" customHeight="1">
      <c r="A206" s="70" t="s">
        <v>733</v>
      </c>
      <c r="B206" s="20" t="s">
        <v>19</v>
      </c>
      <c r="C206" s="62" t="s">
        <v>746</v>
      </c>
      <c r="D206" s="77">
        <v>1872.32241</v>
      </c>
      <c r="E206" s="77">
        <v>1872.32241</v>
      </c>
      <c r="F206" s="77">
        <v>0</v>
      </c>
      <c r="G206" s="22">
        <f t="shared" si="25"/>
        <v>1872.32241</v>
      </c>
      <c r="H206" s="22">
        <f t="shared" si="26"/>
        <v>1872.32241</v>
      </c>
      <c r="I206" s="41">
        <f t="shared" si="27"/>
        <v>0</v>
      </c>
    </row>
    <row r="207" spans="1:9" ht="55.5" customHeight="1">
      <c r="A207" s="70" t="s">
        <v>578</v>
      </c>
      <c r="B207" s="20" t="s">
        <v>19</v>
      </c>
      <c r="C207" s="62" t="s">
        <v>585</v>
      </c>
      <c r="D207" s="77">
        <v>14441.418309999999</v>
      </c>
      <c r="E207" s="77">
        <v>14441.418309999999</v>
      </c>
      <c r="F207" s="77">
        <v>0</v>
      </c>
      <c r="G207" s="22">
        <f t="shared" si="25"/>
        <v>14441.418309999999</v>
      </c>
      <c r="H207" s="22">
        <f t="shared" si="26"/>
        <v>14441.418309999999</v>
      </c>
      <c r="I207" s="41">
        <f t="shared" si="27"/>
        <v>0</v>
      </c>
    </row>
    <row r="208" spans="1:9" ht="55.5" customHeight="1">
      <c r="A208" s="70" t="s">
        <v>579</v>
      </c>
      <c r="B208" s="20" t="s">
        <v>19</v>
      </c>
      <c r="C208" s="62" t="s">
        <v>586</v>
      </c>
      <c r="D208" s="77">
        <v>32.342799999999997</v>
      </c>
      <c r="E208" s="77">
        <v>32.342799999999997</v>
      </c>
      <c r="F208" s="77">
        <v>32.342799999999997</v>
      </c>
      <c r="G208" s="22">
        <f t="shared" si="25"/>
        <v>0</v>
      </c>
      <c r="H208" s="22">
        <f t="shared" si="26"/>
        <v>0</v>
      </c>
      <c r="I208" s="41">
        <f t="shared" si="27"/>
        <v>100</v>
      </c>
    </row>
    <row r="209" spans="1:9" ht="55.5" customHeight="1">
      <c r="A209" s="70" t="s">
        <v>580</v>
      </c>
      <c r="B209" s="20" t="s">
        <v>19</v>
      </c>
      <c r="C209" s="62" t="s">
        <v>587</v>
      </c>
      <c r="D209" s="77">
        <v>2374.3933400000001</v>
      </c>
      <c r="E209" s="77">
        <v>2374.3933400000001</v>
      </c>
      <c r="F209" s="77">
        <v>2374.3933400000001</v>
      </c>
      <c r="G209" s="22">
        <f t="shared" si="25"/>
        <v>0</v>
      </c>
      <c r="H209" s="22">
        <f t="shared" si="26"/>
        <v>0</v>
      </c>
      <c r="I209" s="41">
        <f t="shared" si="27"/>
        <v>100</v>
      </c>
    </row>
    <row r="210" spans="1:9" ht="55.5" customHeight="1">
      <c r="A210" s="70" t="s">
        <v>734</v>
      </c>
      <c r="B210" s="20" t="s">
        <v>19</v>
      </c>
      <c r="C210" s="62" t="s">
        <v>747</v>
      </c>
      <c r="D210" s="77">
        <v>15530.4144</v>
      </c>
      <c r="E210" s="77">
        <v>15530.4144</v>
      </c>
      <c r="F210" s="77">
        <v>0</v>
      </c>
      <c r="G210" s="22">
        <f t="shared" si="25"/>
        <v>15530.4144</v>
      </c>
      <c r="H210" s="22">
        <f t="shared" si="26"/>
        <v>15530.4144</v>
      </c>
      <c r="I210" s="41">
        <f t="shared" si="27"/>
        <v>0</v>
      </c>
    </row>
    <row r="211" spans="1:9" ht="55.5" customHeight="1">
      <c r="A211" s="70" t="s">
        <v>735</v>
      </c>
      <c r="B211" s="20" t="s">
        <v>19</v>
      </c>
      <c r="C211" s="62" t="s">
        <v>748</v>
      </c>
      <c r="D211" s="77">
        <v>1187</v>
      </c>
      <c r="E211" s="77">
        <v>1187</v>
      </c>
      <c r="F211" s="77">
        <v>0</v>
      </c>
      <c r="G211" s="22">
        <f t="shared" si="25"/>
        <v>1187</v>
      </c>
      <c r="H211" s="22">
        <f t="shared" si="26"/>
        <v>1187</v>
      </c>
      <c r="I211" s="41">
        <f t="shared" si="27"/>
        <v>0</v>
      </c>
    </row>
    <row r="212" spans="1:9" ht="107.25" customHeight="1">
      <c r="A212" s="74" t="s">
        <v>736</v>
      </c>
      <c r="B212" s="20" t="s">
        <v>19</v>
      </c>
      <c r="C212" s="62" t="s">
        <v>749</v>
      </c>
      <c r="D212" s="77">
        <v>500</v>
      </c>
      <c r="E212" s="77">
        <v>500</v>
      </c>
      <c r="F212" s="77">
        <v>0</v>
      </c>
      <c r="G212" s="22">
        <f t="shared" si="25"/>
        <v>500</v>
      </c>
      <c r="H212" s="22">
        <f t="shared" si="26"/>
        <v>500</v>
      </c>
      <c r="I212" s="41">
        <f t="shared" si="27"/>
        <v>0</v>
      </c>
    </row>
    <row r="213" spans="1:9" ht="61.5" customHeight="1">
      <c r="A213" s="70" t="s">
        <v>737</v>
      </c>
      <c r="B213" s="20" t="s">
        <v>19</v>
      </c>
      <c r="C213" s="62" t="s">
        <v>750</v>
      </c>
      <c r="D213" s="77">
        <v>20684.900399999999</v>
      </c>
      <c r="E213" s="77">
        <v>20684.900399999999</v>
      </c>
      <c r="F213" s="77">
        <v>0</v>
      </c>
      <c r="G213" s="22">
        <f t="shared" si="25"/>
        <v>20684.900399999999</v>
      </c>
      <c r="H213" s="22">
        <f t="shared" si="26"/>
        <v>20684.900399999999</v>
      </c>
      <c r="I213" s="41">
        <f t="shared" si="27"/>
        <v>0</v>
      </c>
    </row>
    <row r="214" spans="1:9" ht="61.5" customHeight="1">
      <c r="A214" s="70" t="s">
        <v>581</v>
      </c>
      <c r="B214" s="20" t="s">
        <v>19</v>
      </c>
      <c r="C214" s="62" t="s">
        <v>588</v>
      </c>
      <c r="D214" s="77">
        <v>4813.7451600000004</v>
      </c>
      <c r="E214" s="77">
        <v>4813.7451600000004</v>
      </c>
      <c r="F214" s="77">
        <v>903.72119999999995</v>
      </c>
      <c r="G214" s="22">
        <f t="shared" si="25"/>
        <v>3910.0239600000004</v>
      </c>
      <c r="H214" s="22">
        <f t="shared" si="26"/>
        <v>3910.0239600000004</v>
      </c>
      <c r="I214" s="41">
        <f t="shared" si="27"/>
        <v>18.77376491613029</v>
      </c>
    </row>
    <row r="215" spans="1:9" ht="52.5" customHeight="1">
      <c r="A215" s="70" t="s">
        <v>738</v>
      </c>
      <c r="B215" s="20" t="s">
        <v>19</v>
      </c>
      <c r="C215" s="62" t="s">
        <v>751</v>
      </c>
      <c r="D215" s="77">
        <v>3280</v>
      </c>
      <c r="E215" s="77">
        <v>3280</v>
      </c>
      <c r="F215" s="77">
        <v>0</v>
      </c>
      <c r="G215" s="22">
        <f t="shared" si="25"/>
        <v>3280</v>
      </c>
      <c r="H215" s="22">
        <f t="shared" si="26"/>
        <v>3280</v>
      </c>
      <c r="I215" s="41">
        <f t="shared" si="27"/>
        <v>0</v>
      </c>
    </row>
    <row r="216" spans="1:9" ht="52.5" customHeight="1">
      <c r="A216" s="70" t="s">
        <v>739</v>
      </c>
      <c r="B216" s="20" t="s">
        <v>19</v>
      </c>
      <c r="C216" s="62" t="s">
        <v>752</v>
      </c>
      <c r="D216" s="77">
        <v>3212</v>
      </c>
      <c r="E216" s="77">
        <v>3212</v>
      </c>
      <c r="F216" s="77">
        <v>0</v>
      </c>
      <c r="G216" s="22">
        <f t="shared" si="25"/>
        <v>3212</v>
      </c>
      <c r="H216" s="22">
        <f t="shared" si="26"/>
        <v>3212</v>
      </c>
      <c r="I216" s="41">
        <f t="shared" si="27"/>
        <v>0</v>
      </c>
    </row>
    <row r="217" spans="1:9" ht="64.5" customHeight="1">
      <c r="A217" s="70" t="s">
        <v>740</v>
      </c>
      <c r="B217" s="20" t="s">
        <v>19</v>
      </c>
      <c r="C217" s="62" t="s">
        <v>753</v>
      </c>
      <c r="D217" s="77">
        <v>6650</v>
      </c>
      <c r="E217" s="77">
        <v>6650</v>
      </c>
      <c r="F217" s="77">
        <v>0</v>
      </c>
      <c r="G217" s="22">
        <f t="shared" si="25"/>
        <v>6650</v>
      </c>
      <c r="H217" s="22">
        <f t="shared" si="26"/>
        <v>6650</v>
      </c>
      <c r="I217" s="41">
        <f t="shared" si="27"/>
        <v>0</v>
      </c>
    </row>
    <row r="218" spans="1:9" ht="70.5" customHeight="1">
      <c r="A218" s="70" t="s">
        <v>633</v>
      </c>
      <c r="B218" s="20" t="s">
        <v>19</v>
      </c>
      <c r="C218" s="62" t="s">
        <v>589</v>
      </c>
      <c r="D218" s="77">
        <v>122.67713999999999</v>
      </c>
      <c r="E218" s="77">
        <v>122.67713999999999</v>
      </c>
      <c r="F218" s="77">
        <v>0</v>
      </c>
      <c r="G218" s="22">
        <f t="shared" si="25"/>
        <v>122.67713999999999</v>
      </c>
      <c r="H218" s="22">
        <f t="shared" si="26"/>
        <v>122.67713999999999</v>
      </c>
      <c r="I218" s="41">
        <f t="shared" si="27"/>
        <v>0</v>
      </c>
    </row>
    <row r="219" spans="1:9" ht="244.5" customHeight="1">
      <c r="A219" s="74" t="s">
        <v>741</v>
      </c>
      <c r="B219" s="20" t="s">
        <v>19</v>
      </c>
      <c r="C219" s="62" t="s">
        <v>180</v>
      </c>
      <c r="D219" s="77">
        <v>2787.0839999999998</v>
      </c>
      <c r="E219" s="77">
        <v>2787.0839999999998</v>
      </c>
      <c r="F219" s="77">
        <v>0</v>
      </c>
      <c r="G219" s="22">
        <f t="shared" si="25"/>
        <v>2787.0839999999998</v>
      </c>
      <c r="H219" s="22">
        <f>D219-F219</f>
        <v>2787.0839999999998</v>
      </c>
      <c r="I219" s="41">
        <f t="shared" si="27"/>
        <v>0</v>
      </c>
    </row>
    <row r="220" spans="1:9" ht="52.5" customHeight="1">
      <c r="A220" s="147" t="s">
        <v>590</v>
      </c>
      <c r="B220" s="55"/>
      <c r="C220" s="79" t="s">
        <v>591</v>
      </c>
      <c r="D220" s="140">
        <f>SUM(D221:D224)</f>
        <v>83425.198310000007</v>
      </c>
      <c r="E220" s="140">
        <f>SUM(E221:E224)</f>
        <v>83425.198310000007</v>
      </c>
      <c r="F220" s="140">
        <f>SUM(F221:F224)</f>
        <v>2037.1632</v>
      </c>
      <c r="G220" s="18">
        <f t="shared" si="25"/>
        <v>81388.035110000012</v>
      </c>
      <c r="H220" s="18">
        <f t="shared" si="26"/>
        <v>81388.035110000012</v>
      </c>
      <c r="I220" s="40">
        <f t="shared" si="27"/>
        <v>2.4419039346242815</v>
      </c>
    </row>
    <row r="221" spans="1:9" ht="155.25" customHeight="1">
      <c r="A221" s="74" t="s">
        <v>754</v>
      </c>
      <c r="B221" s="20" t="s">
        <v>19</v>
      </c>
      <c r="C221" s="62" t="s">
        <v>593</v>
      </c>
      <c r="D221" s="77">
        <v>41600</v>
      </c>
      <c r="E221" s="77">
        <v>41600</v>
      </c>
      <c r="F221" s="77">
        <v>0</v>
      </c>
      <c r="G221" s="24">
        <f t="shared" si="25"/>
        <v>41600</v>
      </c>
      <c r="H221" s="24">
        <f t="shared" si="26"/>
        <v>41600</v>
      </c>
      <c r="I221" s="123">
        <f t="shared" si="27"/>
        <v>0</v>
      </c>
    </row>
    <row r="222" spans="1:9" ht="68.25" customHeight="1">
      <c r="A222" s="70" t="s">
        <v>755</v>
      </c>
      <c r="B222" s="20" t="s">
        <v>19</v>
      </c>
      <c r="C222" s="62" t="s">
        <v>756</v>
      </c>
      <c r="D222" s="77">
        <v>100</v>
      </c>
      <c r="E222" s="77">
        <v>100</v>
      </c>
      <c r="F222" s="77">
        <v>0</v>
      </c>
      <c r="G222" s="24">
        <f t="shared" si="25"/>
        <v>100</v>
      </c>
      <c r="H222" s="24">
        <f t="shared" si="26"/>
        <v>100</v>
      </c>
      <c r="I222" s="123">
        <f t="shared" si="27"/>
        <v>0</v>
      </c>
    </row>
    <row r="223" spans="1:9" ht="69.75" customHeight="1">
      <c r="A223" s="70" t="s">
        <v>633</v>
      </c>
      <c r="B223" s="20" t="s">
        <v>19</v>
      </c>
      <c r="C223" s="62" t="s">
        <v>757</v>
      </c>
      <c r="D223" s="77">
        <v>190.19712999999999</v>
      </c>
      <c r="E223" s="77">
        <v>190.19712999999999</v>
      </c>
      <c r="F223" s="77">
        <v>0</v>
      </c>
      <c r="G223" s="24">
        <f t="shared" si="25"/>
        <v>190.19712999999999</v>
      </c>
      <c r="H223" s="24">
        <f t="shared" si="26"/>
        <v>190.19712999999999</v>
      </c>
      <c r="I223" s="123">
        <f t="shared" si="27"/>
        <v>0</v>
      </c>
    </row>
    <row r="224" spans="1:9" ht="129.75" customHeight="1">
      <c r="A224" s="74" t="s">
        <v>592</v>
      </c>
      <c r="B224" s="20" t="s">
        <v>19</v>
      </c>
      <c r="C224" s="62" t="s">
        <v>594</v>
      </c>
      <c r="D224" s="77">
        <v>41535.001179999999</v>
      </c>
      <c r="E224" s="77">
        <v>41535.001179999999</v>
      </c>
      <c r="F224" s="77">
        <v>2037.1632</v>
      </c>
      <c r="G224" s="24">
        <f t="shared" si="25"/>
        <v>39497.837979999997</v>
      </c>
      <c r="H224" s="24">
        <f t="shared" si="26"/>
        <v>39497.837979999997</v>
      </c>
      <c r="I224" s="123">
        <f t="shared" si="27"/>
        <v>4.9046903626451277</v>
      </c>
    </row>
    <row r="225" spans="1:10" s="93" customFormat="1" ht="71.25" customHeight="1">
      <c r="A225" s="34" t="s">
        <v>20</v>
      </c>
      <c r="B225" s="16"/>
      <c r="C225" s="79" t="s">
        <v>525</v>
      </c>
      <c r="D225" s="18">
        <f>SUM(D226:D236)</f>
        <v>287169.34664</v>
      </c>
      <c r="E225" s="18">
        <f>SUM(E226:E236)</f>
        <v>287169.34664</v>
      </c>
      <c r="F225" s="18">
        <f>SUM(F226:F236)</f>
        <v>153007.97191000002</v>
      </c>
      <c r="G225" s="18">
        <f t="shared" si="22"/>
        <v>134161.37472999998</v>
      </c>
      <c r="H225" s="18">
        <f>D225-F225</f>
        <v>134161.37472999998</v>
      </c>
      <c r="I225" s="40">
        <f t="shared" si="24"/>
        <v>53.281443057992263</v>
      </c>
    </row>
    <row r="226" spans="1:10" ht="147" customHeight="1">
      <c r="A226" s="74" t="s">
        <v>758</v>
      </c>
      <c r="B226" s="20" t="s">
        <v>19</v>
      </c>
      <c r="C226" s="62" t="s">
        <v>166</v>
      </c>
      <c r="D226" s="77">
        <v>96520.6</v>
      </c>
      <c r="E226" s="77">
        <v>96520.6</v>
      </c>
      <c r="F226" s="77">
        <v>91000</v>
      </c>
      <c r="G226" s="22">
        <f t="shared" si="22"/>
        <v>5520.6000000000058</v>
      </c>
      <c r="H226" s="22">
        <f t="shared" si="23"/>
        <v>5520.6000000000058</v>
      </c>
      <c r="I226" s="41">
        <f t="shared" si="24"/>
        <v>94.28039195777896</v>
      </c>
    </row>
    <row r="227" spans="1:10" ht="65.25" customHeight="1">
      <c r="A227" s="70" t="s">
        <v>759</v>
      </c>
      <c r="B227" s="20" t="s">
        <v>19</v>
      </c>
      <c r="C227" s="62" t="s">
        <v>185</v>
      </c>
      <c r="D227" s="77">
        <v>162183.01199999999</v>
      </c>
      <c r="E227" s="77">
        <v>162183.01199999999</v>
      </c>
      <c r="F227" s="77">
        <v>48007.151400000002</v>
      </c>
      <c r="G227" s="22">
        <f t="shared" si="22"/>
        <v>114175.86059999999</v>
      </c>
      <c r="H227" s="22">
        <f t="shared" si="23"/>
        <v>114175.86059999999</v>
      </c>
      <c r="I227" s="41">
        <f t="shared" si="24"/>
        <v>29.60060416192049</v>
      </c>
    </row>
    <row r="228" spans="1:10" ht="125.25" customHeight="1">
      <c r="A228" s="74" t="s">
        <v>760</v>
      </c>
      <c r="B228" s="20" t="s">
        <v>19</v>
      </c>
      <c r="C228" s="62" t="s">
        <v>186</v>
      </c>
      <c r="D228" s="77">
        <v>7237.4396399999996</v>
      </c>
      <c r="E228" s="77">
        <v>7237.4396399999996</v>
      </c>
      <c r="F228" s="77">
        <v>7237.4396399999996</v>
      </c>
      <c r="G228" s="22">
        <f t="shared" si="22"/>
        <v>0</v>
      </c>
      <c r="H228" s="22">
        <f t="shared" si="23"/>
        <v>0</v>
      </c>
      <c r="I228" s="41">
        <f t="shared" si="24"/>
        <v>100</v>
      </c>
      <c r="J228" s="89" t="s">
        <v>45</v>
      </c>
    </row>
    <row r="229" spans="1:10" ht="66" customHeight="1">
      <c r="A229" s="70" t="s">
        <v>761</v>
      </c>
      <c r="B229" s="20" t="s">
        <v>19</v>
      </c>
      <c r="C229" s="62" t="s">
        <v>187</v>
      </c>
      <c r="D229" s="77">
        <v>1350.673</v>
      </c>
      <c r="E229" s="77">
        <v>1350.673</v>
      </c>
      <c r="F229" s="77">
        <v>548.54034000000001</v>
      </c>
      <c r="G229" s="22">
        <f t="shared" si="22"/>
        <v>802.13265999999999</v>
      </c>
      <c r="H229" s="22">
        <f t="shared" si="23"/>
        <v>802.13265999999999</v>
      </c>
      <c r="I229" s="41">
        <f t="shared" si="24"/>
        <v>40.612371758375268</v>
      </c>
    </row>
    <row r="230" spans="1:10" ht="68.25" customHeight="1">
      <c r="A230" s="70" t="s">
        <v>762</v>
      </c>
      <c r="B230" s="20" t="s">
        <v>19</v>
      </c>
      <c r="C230" s="62" t="s">
        <v>188</v>
      </c>
      <c r="D230" s="77">
        <v>922.05799999999999</v>
      </c>
      <c r="E230" s="77">
        <v>922.05799999999999</v>
      </c>
      <c r="F230" s="77">
        <v>351.88024000000001</v>
      </c>
      <c r="G230" s="22">
        <f t="shared" si="22"/>
        <v>570.17776000000003</v>
      </c>
      <c r="H230" s="22">
        <f t="shared" si="23"/>
        <v>570.17776000000003</v>
      </c>
      <c r="I230" s="41">
        <f t="shared" si="24"/>
        <v>38.162484355647912</v>
      </c>
    </row>
    <row r="231" spans="1:10" ht="68.25" customHeight="1">
      <c r="A231" s="70" t="s">
        <v>763</v>
      </c>
      <c r="B231" s="20" t="s">
        <v>19</v>
      </c>
      <c r="C231" s="62" t="s">
        <v>189</v>
      </c>
      <c r="D231" s="77">
        <v>1038.152</v>
      </c>
      <c r="E231" s="77">
        <v>1038.152</v>
      </c>
      <c r="F231" s="77">
        <v>373.64123999999998</v>
      </c>
      <c r="G231" s="22">
        <f t="shared" si="22"/>
        <v>664.51076000000012</v>
      </c>
      <c r="H231" s="22">
        <f t="shared" si="23"/>
        <v>664.51076000000012</v>
      </c>
      <c r="I231" s="41">
        <f t="shared" si="24"/>
        <v>35.990995538225611</v>
      </c>
    </row>
    <row r="232" spans="1:10" ht="68.25" customHeight="1">
      <c r="A232" s="70" t="s">
        <v>764</v>
      </c>
      <c r="B232" s="20" t="s">
        <v>19</v>
      </c>
      <c r="C232" s="62" t="s">
        <v>190</v>
      </c>
      <c r="D232" s="77">
        <v>7942.8760000000002</v>
      </c>
      <c r="E232" s="77">
        <v>7942.8760000000002</v>
      </c>
      <c r="F232" s="77">
        <v>3230.3028100000001</v>
      </c>
      <c r="G232" s="22">
        <f t="shared" si="22"/>
        <v>4712.5731900000001</v>
      </c>
      <c r="H232" s="22">
        <f t="shared" si="23"/>
        <v>4712.5731900000001</v>
      </c>
      <c r="I232" s="41">
        <f t="shared" si="24"/>
        <v>40.66918342927675</v>
      </c>
    </row>
    <row r="233" spans="1:10" ht="68.25" customHeight="1">
      <c r="A233" s="70" t="s">
        <v>765</v>
      </c>
      <c r="B233" s="20" t="s">
        <v>19</v>
      </c>
      <c r="C233" s="62" t="s">
        <v>191</v>
      </c>
      <c r="D233" s="77">
        <v>3175.4209999999998</v>
      </c>
      <c r="E233" s="77">
        <v>3175.4209999999998</v>
      </c>
      <c r="F233" s="77">
        <v>490.31473</v>
      </c>
      <c r="G233" s="22">
        <f t="shared" si="22"/>
        <v>2685.1062699999998</v>
      </c>
      <c r="H233" s="22">
        <f t="shared" si="23"/>
        <v>2685.1062699999998</v>
      </c>
      <c r="I233" s="41">
        <f t="shared" si="24"/>
        <v>15.440936178226448</v>
      </c>
    </row>
    <row r="234" spans="1:10" ht="78.75" customHeight="1">
      <c r="A234" s="70" t="s">
        <v>766</v>
      </c>
      <c r="B234" s="20" t="s">
        <v>19</v>
      </c>
      <c r="C234" s="62" t="s">
        <v>192</v>
      </c>
      <c r="D234" s="77">
        <v>593.91499999999996</v>
      </c>
      <c r="E234" s="77">
        <v>593.91499999999996</v>
      </c>
      <c r="F234" s="77">
        <v>261.80047999999999</v>
      </c>
      <c r="G234" s="22">
        <f t="shared" si="22"/>
        <v>332.11451999999997</v>
      </c>
      <c r="H234" s="22">
        <f t="shared" si="23"/>
        <v>332.11451999999997</v>
      </c>
      <c r="I234" s="41">
        <f t="shared" si="24"/>
        <v>44.080462692472835</v>
      </c>
    </row>
    <row r="235" spans="1:10" ht="78.75" customHeight="1">
      <c r="A235" s="70" t="s">
        <v>595</v>
      </c>
      <c r="B235" s="20" t="s">
        <v>19</v>
      </c>
      <c r="C235" s="62" t="s">
        <v>596</v>
      </c>
      <c r="D235" s="77">
        <v>228.971</v>
      </c>
      <c r="E235" s="77">
        <v>228.971</v>
      </c>
      <c r="F235" s="77">
        <v>0</v>
      </c>
      <c r="G235" s="22">
        <f t="shared" si="22"/>
        <v>228.971</v>
      </c>
      <c r="H235" s="22">
        <f t="shared" si="23"/>
        <v>228.971</v>
      </c>
      <c r="I235" s="41">
        <f t="shared" si="24"/>
        <v>0</v>
      </c>
    </row>
    <row r="236" spans="1:10" ht="78.75" customHeight="1">
      <c r="A236" s="70" t="s">
        <v>767</v>
      </c>
      <c r="B236" s="20" t="s">
        <v>19</v>
      </c>
      <c r="C236" s="62" t="s">
        <v>193</v>
      </c>
      <c r="D236" s="77">
        <v>5976.2290000000003</v>
      </c>
      <c r="E236" s="77">
        <v>5976.2290000000003</v>
      </c>
      <c r="F236" s="77">
        <v>1506.90103</v>
      </c>
      <c r="G236" s="22">
        <f t="shared" si="22"/>
        <v>4469.3279700000003</v>
      </c>
      <c r="H236" s="22">
        <f t="shared" si="23"/>
        <v>4469.3279700000003</v>
      </c>
      <c r="I236" s="41">
        <f t="shared" si="24"/>
        <v>25.214914455252636</v>
      </c>
    </row>
    <row r="237" spans="1:10" ht="56.25" customHeight="1">
      <c r="A237" s="180" t="s">
        <v>768</v>
      </c>
      <c r="B237" s="55"/>
      <c r="C237" s="79" t="s">
        <v>182</v>
      </c>
      <c r="D237" s="140">
        <v>5094.3</v>
      </c>
      <c r="E237" s="140">
        <v>5094.3</v>
      </c>
      <c r="F237" s="140">
        <v>2184.6</v>
      </c>
      <c r="G237" s="18">
        <f t="shared" si="22"/>
        <v>2909.7000000000003</v>
      </c>
      <c r="H237" s="18">
        <f t="shared" si="23"/>
        <v>2909.7000000000003</v>
      </c>
      <c r="I237" s="40">
        <f t="shared" si="24"/>
        <v>42.883222425063309</v>
      </c>
    </row>
    <row r="238" spans="1:10" ht="181.5" customHeight="1">
      <c r="A238" s="169" t="s">
        <v>769</v>
      </c>
      <c r="B238" s="111">
        <v>441</v>
      </c>
      <c r="C238" s="172" t="s">
        <v>770</v>
      </c>
      <c r="D238" s="77">
        <v>5094.3</v>
      </c>
      <c r="E238" s="139">
        <v>5094.3</v>
      </c>
      <c r="F238" s="139">
        <v>2184.6</v>
      </c>
      <c r="G238" s="24">
        <f t="shared" si="22"/>
        <v>2909.7000000000003</v>
      </c>
      <c r="H238" s="22">
        <f t="shared" si="23"/>
        <v>2909.7000000000003</v>
      </c>
      <c r="I238" s="41">
        <f t="shared" si="24"/>
        <v>42.883222425063309</v>
      </c>
    </row>
    <row r="239" spans="1:10" ht="0.75" customHeight="1">
      <c r="A239" s="34" t="s">
        <v>181</v>
      </c>
      <c r="B239" s="16"/>
      <c r="C239" s="17" t="s">
        <v>182</v>
      </c>
      <c r="D239" s="18" t="e">
        <f>#REF!</f>
        <v>#REF!</v>
      </c>
      <c r="E239" s="18" t="e">
        <f>#REF!</f>
        <v>#REF!</v>
      </c>
      <c r="F239" s="113" t="e">
        <f>#REF!</f>
        <v>#REF!</v>
      </c>
      <c r="G239" s="18" t="e">
        <f t="shared" ref="G239" si="28">E239-F239</f>
        <v>#REF!</v>
      </c>
      <c r="H239" s="18" t="e">
        <f t="shared" ref="H239" si="29">D239-F239</f>
        <v>#REF!</v>
      </c>
      <c r="I239" s="40" t="e">
        <f t="shared" ref="I239" si="30">F239/D239*100</f>
        <v>#REF!</v>
      </c>
    </row>
    <row r="240" spans="1:10" s="92" customFormat="1" ht="61.5" customHeight="1">
      <c r="A240" s="214" t="s">
        <v>57</v>
      </c>
      <c r="B240" s="216"/>
      <c r="C240" s="216"/>
      <c r="D240" s="216"/>
      <c r="E240" s="216"/>
      <c r="F240" s="216"/>
      <c r="G240" s="216"/>
      <c r="H240" s="216"/>
      <c r="I240" s="216"/>
    </row>
    <row r="241" spans="1:9" s="91" customFormat="1" ht="39" customHeight="1">
      <c r="A241" s="8" t="s">
        <v>1</v>
      </c>
      <c r="B241" s="29"/>
      <c r="C241" s="10" t="s">
        <v>194</v>
      </c>
      <c r="D241" s="128">
        <f>D243+D269+D280</f>
        <v>31875.830629999997</v>
      </c>
      <c r="E241" s="128">
        <f>E243+E269+E280</f>
        <v>31875.830629999997</v>
      </c>
      <c r="F241" s="129">
        <f>F243+F269</f>
        <v>11328.58221</v>
      </c>
      <c r="G241" s="128">
        <f t="shared" ref="G241:G278" si="31">E241-F241</f>
        <v>20547.248419999996</v>
      </c>
      <c r="H241" s="128">
        <f t="shared" ref="H241:H279" si="32">D241-F241</f>
        <v>20547.248419999996</v>
      </c>
      <c r="I241" s="128">
        <f t="shared" ref="I241:I279" si="33">F241/D241*100</f>
        <v>35.539723941618902</v>
      </c>
    </row>
    <row r="242" spans="1:9" ht="26.25" customHeight="1">
      <c r="A242" s="11" t="s">
        <v>6</v>
      </c>
      <c r="B242" s="31"/>
      <c r="C242" s="31"/>
      <c r="D242" s="33"/>
      <c r="E242" s="33"/>
      <c r="F242" s="121"/>
      <c r="G242" s="33"/>
      <c r="H242" s="33"/>
      <c r="I242" s="33"/>
    </row>
    <row r="243" spans="1:9" s="93" customFormat="1" ht="48.75" customHeight="1">
      <c r="A243" s="34" t="s">
        <v>21</v>
      </c>
      <c r="B243" s="16"/>
      <c r="C243" s="16" t="s">
        <v>195</v>
      </c>
      <c r="D243" s="18">
        <f>SUM(D244:D268)</f>
        <v>30005.409629999998</v>
      </c>
      <c r="E243" s="18">
        <f>SUM(E244:E268)</f>
        <v>30005.409629999998</v>
      </c>
      <c r="F243" s="18">
        <f>SUM(F244:F268)</f>
        <v>11228.58221</v>
      </c>
      <c r="G243" s="18">
        <f t="shared" si="31"/>
        <v>18776.827419999998</v>
      </c>
      <c r="H243" s="18">
        <f t="shared" si="32"/>
        <v>18776.827419999998</v>
      </c>
      <c r="I243" s="18">
        <f t="shared" si="33"/>
        <v>37.421859419554274</v>
      </c>
    </row>
    <row r="244" spans="1:9" ht="102" customHeight="1">
      <c r="A244" s="74" t="s">
        <v>568</v>
      </c>
      <c r="B244" s="27" t="s">
        <v>19</v>
      </c>
      <c r="C244" s="62" t="s">
        <v>196</v>
      </c>
      <c r="D244" s="77">
        <v>126.74675999999999</v>
      </c>
      <c r="E244" s="77">
        <v>126.74675999999999</v>
      </c>
      <c r="F244" s="77">
        <v>64.907330000000002</v>
      </c>
      <c r="G244" s="22">
        <f t="shared" si="31"/>
        <v>61.839429999999993</v>
      </c>
      <c r="H244" s="22">
        <f t="shared" si="32"/>
        <v>61.839429999999993</v>
      </c>
      <c r="I244" s="22">
        <f t="shared" si="33"/>
        <v>51.210247899038997</v>
      </c>
    </row>
    <row r="245" spans="1:9" ht="102" customHeight="1">
      <c r="A245" s="74" t="s">
        <v>568</v>
      </c>
      <c r="B245" s="63">
        <v>441</v>
      </c>
      <c r="C245" s="62" t="s">
        <v>196</v>
      </c>
      <c r="D245" s="77">
        <v>38.277540000000002</v>
      </c>
      <c r="E245" s="77">
        <v>38.277540000000002</v>
      </c>
      <c r="F245" s="77">
        <v>19.602049999999998</v>
      </c>
      <c r="G245" s="22">
        <f t="shared" si="31"/>
        <v>18.675490000000003</v>
      </c>
      <c r="H245" s="22">
        <f t="shared" si="32"/>
        <v>18.675490000000003</v>
      </c>
      <c r="I245" s="22">
        <f t="shared" si="33"/>
        <v>51.210318113441978</v>
      </c>
    </row>
    <row r="246" spans="1:9" ht="42" customHeight="1">
      <c r="A246" s="70" t="s">
        <v>771</v>
      </c>
      <c r="B246" s="63">
        <v>441</v>
      </c>
      <c r="C246" s="62" t="s">
        <v>775</v>
      </c>
      <c r="D246" s="77">
        <v>1045.2239999999999</v>
      </c>
      <c r="E246" s="77">
        <v>1045.2239999999999</v>
      </c>
      <c r="F246" s="77">
        <v>0</v>
      </c>
      <c r="G246" s="77">
        <v>51461.72</v>
      </c>
      <c r="H246" s="22">
        <v>0</v>
      </c>
      <c r="I246" s="22">
        <f t="shared" si="33"/>
        <v>0</v>
      </c>
    </row>
    <row r="247" spans="1:9" ht="44.25" customHeight="1">
      <c r="A247" s="70" t="s">
        <v>772</v>
      </c>
      <c r="B247" s="63">
        <v>441</v>
      </c>
      <c r="C247" s="62" t="s">
        <v>776</v>
      </c>
      <c r="D247" s="77">
        <v>120</v>
      </c>
      <c r="E247" s="77">
        <v>120</v>
      </c>
      <c r="F247" s="77">
        <v>0</v>
      </c>
      <c r="G247" s="77">
        <v>99900</v>
      </c>
      <c r="H247" s="22">
        <v>0</v>
      </c>
      <c r="I247" s="22">
        <f t="shared" si="33"/>
        <v>0</v>
      </c>
    </row>
    <row r="248" spans="1:9" ht="55.5" customHeight="1">
      <c r="A248" s="70" t="s">
        <v>773</v>
      </c>
      <c r="B248" s="63">
        <v>441</v>
      </c>
      <c r="C248" s="62" t="s">
        <v>777</v>
      </c>
      <c r="D248" s="77">
        <v>10</v>
      </c>
      <c r="E248" s="77">
        <v>10</v>
      </c>
      <c r="F248" s="77">
        <v>0</v>
      </c>
      <c r="G248" s="22">
        <v>1809.75</v>
      </c>
      <c r="H248" s="22">
        <v>0</v>
      </c>
      <c r="I248" s="22">
        <f t="shared" si="33"/>
        <v>0</v>
      </c>
    </row>
    <row r="249" spans="1:9" ht="69.75" customHeight="1">
      <c r="A249" s="70" t="s">
        <v>774</v>
      </c>
      <c r="B249" s="63">
        <v>441</v>
      </c>
      <c r="C249" s="62" t="s">
        <v>778</v>
      </c>
      <c r="D249" s="77">
        <v>312.48</v>
      </c>
      <c r="E249" s="77">
        <v>312.48</v>
      </c>
      <c r="F249" s="77">
        <v>312.48</v>
      </c>
      <c r="G249" s="22">
        <v>0</v>
      </c>
      <c r="H249" s="22">
        <v>0</v>
      </c>
      <c r="I249" s="22">
        <f t="shared" si="33"/>
        <v>100</v>
      </c>
    </row>
    <row r="250" spans="1:9" ht="51" customHeight="1">
      <c r="A250" s="70" t="s">
        <v>58</v>
      </c>
      <c r="B250" s="27" t="s">
        <v>19</v>
      </c>
      <c r="C250" s="62" t="s">
        <v>197</v>
      </c>
      <c r="D250" s="77">
        <v>120</v>
      </c>
      <c r="E250" s="77">
        <v>120</v>
      </c>
      <c r="F250" s="77">
        <v>0</v>
      </c>
      <c r="G250" s="22">
        <f t="shared" ref="G250:G267" si="34">E250-F250</f>
        <v>120</v>
      </c>
      <c r="H250" s="22">
        <f t="shared" ref="H250:H267" si="35">D250-F250</f>
        <v>120</v>
      </c>
      <c r="I250" s="22">
        <f t="shared" ref="I250:I267" si="36">F250/D250*100</f>
        <v>0</v>
      </c>
    </row>
    <row r="251" spans="1:9" ht="29.25" customHeight="1">
      <c r="A251" s="70" t="s">
        <v>88</v>
      </c>
      <c r="B251" s="27" t="s">
        <v>19</v>
      </c>
      <c r="C251" s="62" t="s">
        <v>198</v>
      </c>
      <c r="D251" s="77">
        <v>15877.71322</v>
      </c>
      <c r="E251" s="77">
        <v>15877.71322</v>
      </c>
      <c r="F251" s="77">
        <v>6374.0167300000003</v>
      </c>
      <c r="G251" s="22">
        <f t="shared" si="34"/>
        <v>9503.6964899999984</v>
      </c>
      <c r="H251" s="22">
        <f t="shared" si="35"/>
        <v>9503.6964899999984</v>
      </c>
      <c r="I251" s="22">
        <f t="shared" si="36"/>
        <v>40.144425344394783</v>
      </c>
    </row>
    <row r="252" spans="1:9" ht="24" customHeight="1">
      <c r="A252" s="70" t="s">
        <v>88</v>
      </c>
      <c r="B252" s="27" t="s">
        <v>19</v>
      </c>
      <c r="C252" s="62" t="s">
        <v>198</v>
      </c>
      <c r="D252" s="77">
        <v>4748.41896</v>
      </c>
      <c r="E252" s="77">
        <v>4748.41896</v>
      </c>
      <c r="F252" s="77">
        <v>1748.7038299999999</v>
      </c>
      <c r="G252" s="22">
        <f t="shared" si="34"/>
        <v>2999.71513</v>
      </c>
      <c r="H252" s="22">
        <f t="shared" si="35"/>
        <v>2999.71513</v>
      </c>
      <c r="I252" s="22">
        <f t="shared" si="36"/>
        <v>36.827075385108813</v>
      </c>
    </row>
    <row r="253" spans="1:9" ht="24" customHeight="1">
      <c r="A253" s="70" t="s">
        <v>90</v>
      </c>
      <c r="B253" s="27" t="s">
        <v>19</v>
      </c>
      <c r="C253" s="62" t="s">
        <v>199</v>
      </c>
      <c r="D253" s="77">
        <v>385</v>
      </c>
      <c r="E253" s="77">
        <v>385</v>
      </c>
      <c r="F253" s="77">
        <v>15</v>
      </c>
      <c r="G253" s="22">
        <f t="shared" si="34"/>
        <v>370</v>
      </c>
      <c r="H253" s="22">
        <f t="shared" si="35"/>
        <v>370</v>
      </c>
      <c r="I253" s="22">
        <f t="shared" si="36"/>
        <v>3.8961038961038961</v>
      </c>
    </row>
    <row r="254" spans="1:9" ht="24" customHeight="1">
      <c r="A254" s="70" t="s">
        <v>51</v>
      </c>
      <c r="B254" s="27" t="s">
        <v>19</v>
      </c>
      <c r="C254" s="62" t="s">
        <v>200</v>
      </c>
      <c r="D254" s="77">
        <v>291.8</v>
      </c>
      <c r="E254" s="77">
        <v>291.8</v>
      </c>
      <c r="F254" s="77">
        <v>61.55</v>
      </c>
      <c r="G254" s="22">
        <f t="shared" si="34"/>
        <v>230.25</v>
      </c>
      <c r="H254" s="22">
        <f t="shared" si="35"/>
        <v>230.25</v>
      </c>
      <c r="I254" s="22">
        <f t="shared" si="36"/>
        <v>21.09321453050034</v>
      </c>
    </row>
    <row r="255" spans="1:9" ht="24" customHeight="1">
      <c r="A255" s="70" t="s">
        <v>92</v>
      </c>
      <c r="B255" s="27" t="s">
        <v>19</v>
      </c>
      <c r="C255" s="62" t="s">
        <v>201</v>
      </c>
      <c r="D255" s="77">
        <v>106.4</v>
      </c>
      <c r="E255" s="77">
        <v>106.4</v>
      </c>
      <c r="F255" s="77">
        <v>39.230049999999999</v>
      </c>
      <c r="G255" s="22">
        <f t="shared" si="34"/>
        <v>67.16995</v>
      </c>
      <c r="H255" s="22">
        <f t="shared" si="35"/>
        <v>67.16995</v>
      </c>
      <c r="I255" s="22">
        <f t="shared" si="36"/>
        <v>36.870347744360899</v>
      </c>
    </row>
    <row r="256" spans="1:9" ht="24" customHeight="1">
      <c r="A256" s="70" t="s">
        <v>96</v>
      </c>
      <c r="B256" s="27" t="s">
        <v>19</v>
      </c>
      <c r="C256" s="62" t="s">
        <v>202</v>
      </c>
      <c r="D256" s="77">
        <v>359.69900999999999</v>
      </c>
      <c r="E256" s="77">
        <v>359.69900999999999</v>
      </c>
      <c r="F256" s="77">
        <v>157.38804999999999</v>
      </c>
      <c r="G256" s="22">
        <f t="shared" si="34"/>
        <v>202.31095999999999</v>
      </c>
      <c r="H256" s="22">
        <f t="shared" si="35"/>
        <v>202.31095999999999</v>
      </c>
      <c r="I256" s="22">
        <f t="shared" si="36"/>
        <v>43.755486010372948</v>
      </c>
    </row>
    <row r="257" spans="1:11" ht="24" customHeight="1">
      <c r="A257" s="70" t="s">
        <v>59</v>
      </c>
      <c r="B257" s="27" t="s">
        <v>19</v>
      </c>
      <c r="C257" s="62" t="s">
        <v>203</v>
      </c>
      <c r="D257" s="77">
        <v>50</v>
      </c>
      <c r="E257" s="77">
        <v>50</v>
      </c>
      <c r="F257" s="77">
        <v>12.65</v>
      </c>
      <c r="G257" s="22">
        <f t="shared" si="34"/>
        <v>37.35</v>
      </c>
      <c r="H257" s="22">
        <f t="shared" si="35"/>
        <v>37.35</v>
      </c>
      <c r="I257" s="22">
        <f t="shared" si="36"/>
        <v>25.3</v>
      </c>
    </row>
    <row r="258" spans="1:11" ht="24" customHeight="1">
      <c r="A258" s="70" t="s">
        <v>708</v>
      </c>
      <c r="B258" s="27" t="s">
        <v>19</v>
      </c>
      <c r="C258" s="62" t="s">
        <v>779</v>
      </c>
      <c r="D258" s="77">
        <v>117.59148</v>
      </c>
      <c r="E258" s="77">
        <v>117.59148</v>
      </c>
      <c r="F258" s="77">
        <v>14.7264</v>
      </c>
      <c r="G258" s="22">
        <f t="shared" si="34"/>
        <v>102.86508000000001</v>
      </c>
      <c r="H258" s="22">
        <f t="shared" si="35"/>
        <v>102.86508000000001</v>
      </c>
      <c r="I258" s="22">
        <f t="shared" si="36"/>
        <v>12.523356283975676</v>
      </c>
    </row>
    <row r="259" spans="1:11" ht="24" customHeight="1">
      <c r="A259" s="70" t="s">
        <v>98</v>
      </c>
      <c r="B259" s="27" t="s">
        <v>19</v>
      </c>
      <c r="C259" s="62" t="s">
        <v>204</v>
      </c>
      <c r="D259" s="77">
        <v>15.7</v>
      </c>
      <c r="E259" s="77">
        <v>15.7</v>
      </c>
      <c r="F259" s="77">
        <v>6.3470000000000004</v>
      </c>
      <c r="G259" s="22">
        <f t="shared" si="34"/>
        <v>9.352999999999998</v>
      </c>
      <c r="H259" s="22">
        <f t="shared" si="35"/>
        <v>9.352999999999998</v>
      </c>
      <c r="I259" s="22">
        <f t="shared" si="36"/>
        <v>40.426751592356695</v>
      </c>
    </row>
    <row r="260" spans="1:11" ht="24" customHeight="1">
      <c r="A260" s="70" t="s">
        <v>98</v>
      </c>
      <c r="B260" s="27" t="s">
        <v>19</v>
      </c>
      <c r="C260" s="62" t="s">
        <v>204</v>
      </c>
      <c r="D260" s="77">
        <v>502.53215999999998</v>
      </c>
      <c r="E260" s="77">
        <v>502.53215999999998</v>
      </c>
      <c r="F260" s="77">
        <v>258.80259999999998</v>
      </c>
      <c r="G260" s="22">
        <f t="shared" si="34"/>
        <v>243.72955999999999</v>
      </c>
      <c r="H260" s="22">
        <f t="shared" si="35"/>
        <v>243.72955999999999</v>
      </c>
      <c r="I260" s="22">
        <f t="shared" si="36"/>
        <v>51.499708993748783</v>
      </c>
    </row>
    <row r="261" spans="1:11" ht="24" customHeight="1">
      <c r="A261" s="70" t="s">
        <v>98</v>
      </c>
      <c r="B261" s="27" t="s">
        <v>19</v>
      </c>
      <c r="C261" s="62" t="s">
        <v>204</v>
      </c>
      <c r="D261" s="77">
        <v>11</v>
      </c>
      <c r="E261" s="77">
        <v>11</v>
      </c>
      <c r="F261" s="77">
        <v>0</v>
      </c>
      <c r="G261" s="22">
        <f t="shared" si="34"/>
        <v>11</v>
      </c>
      <c r="H261" s="22">
        <f t="shared" si="35"/>
        <v>11</v>
      </c>
      <c r="I261" s="22">
        <f t="shared" si="36"/>
        <v>0</v>
      </c>
    </row>
    <row r="262" spans="1:11" ht="24" customHeight="1">
      <c r="A262" s="70" t="s">
        <v>102</v>
      </c>
      <c r="B262" s="27" t="s">
        <v>19</v>
      </c>
      <c r="C262" s="62" t="s">
        <v>205</v>
      </c>
      <c r="D262" s="77">
        <v>805.24800000000005</v>
      </c>
      <c r="E262" s="77">
        <v>805.24800000000005</v>
      </c>
      <c r="F262" s="77">
        <v>350.35604999999998</v>
      </c>
      <c r="G262" s="22">
        <f t="shared" si="34"/>
        <v>454.89195000000007</v>
      </c>
      <c r="H262" s="22">
        <f t="shared" si="35"/>
        <v>454.89195000000007</v>
      </c>
      <c r="I262" s="22">
        <f t="shared" si="36"/>
        <v>43.509086641630894</v>
      </c>
    </row>
    <row r="263" spans="1:11" ht="24" customHeight="1">
      <c r="A263" s="70" t="s">
        <v>88</v>
      </c>
      <c r="B263" s="27" t="s">
        <v>19</v>
      </c>
      <c r="C263" s="62" t="s">
        <v>206</v>
      </c>
      <c r="D263" s="77">
        <v>3079.5748800000001</v>
      </c>
      <c r="E263" s="77">
        <v>3079.5748800000001</v>
      </c>
      <c r="F263" s="77">
        <v>1261.9645499999999</v>
      </c>
      <c r="G263" s="22">
        <f t="shared" si="34"/>
        <v>1817.6103300000002</v>
      </c>
      <c r="H263" s="22">
        <f t="shared" si="35"/>
        <v>1817.6103300000002</v>
      </c>
      <c r="I263" s="22">
        <f t="shared" si="36"/>
        <v>40.978531101669461</v>
      </c>
    </row>
    <row r="264" spans="1:11" ht="24" customHeight="1">
      <c r="A264" s="70" t="s">
        <v>88</v>
      </c>
      <c r="B264" s="27" t="s">
        <v>19</v>
      </c>
      <c r="C264" s="62" t="s">
        <v>206</v>
      </c>
      <c r="D264" s="77">
        <v>930.03161999999998</v>
      </c>
      <c r="E264" s="77">
        <v>930.03161999999998</v>
      </c>
      <c r="F264" s="77">
        <v>331.38476000000003</v>
      </c>
      <c r="G264" s="22">
        <f t="shared" si="34"/>
        <v>598.64685999999995</v>
      </c>
      <c r="H264" s="22">
        <f t="shared" si="35"/>
        <v>598.64685999999995</v>
      </c>
      <c r="I264" s="22">
        <f t="shared" si="36"/>
        <v>35.631558419486858</v>
      </c>
    </row>
    <row r="265" spans="1:11" ht="24" customHeight="1">
      <c r="A265" s="70" t="s">
        <v>90</v>
      </c>
      <c r="B265" s="27" t="s">
        <v>19</v>
      </c>
      <c r="C265" s="62" t="s">
        <v>207</v>
      </c>
      <c r="D265" s="77">
        <v>300</v>
      </c>
      <c r="E265" s="77">
        <v>300</v>
      </c>
      <c r="F265" s="77">
        <v>0</v>
      </c>
      <c r="G265" s="22">
        <f t="shared" si="34"/>
        <v>300</v>
      </c>
      <c r="H265" s="22">
        <f t="shared" si="35"/>
        <v>300</v>
      </c>
      <c r="I265" s="22">
        <f t="shared" si="36"/>
        <v>0</v>
      </c>
    </row>
    <row r="266" spans="1:11" ht="24" customHeight="1">
      <c r="A266" s="70" t="s">
        <v>51</v>
      </c>
      <c r="B266" s="27" t="s">
        <v>19</v>
      </c>
      <c r="C266" s="62" t="s">
        <v>208</v>
      </c>
      <c r="D266" s="77">
        <v>36.6</v>
      </c>
      <c r="E266" s="77">
        <v>36.6</v>
      </c>
      <c r="F266" s="77">
        <v>0</v>
      </c>
      <c r="G266" s="22">
        <f t="shared" si="34"/>
        <v>36.6</v>
      </c>
      <c r="H266" s="22">
        <f t="shared" si="35"/>
        <v>36.6</v>
      </c>
      <c r="I266" s="22">
        <f t="shared" si="36"/>
        <v>0</v>
      </c>
    </row>
    <row r="267" spans="1:11" ht="24" customHeight="1">
      <c r="A267" s="70" t="s">
        <v>92</v>
      </c>
      <c r="B267" s="27" t="s">
        <v>19</v>
      </c>
      <c r="C267" s="62" t="s">
        <v>209</v>
      </c>
      <c r="D267" s="77">
        <v>611.17200000000003</v>
      </c>
      <c r="E267" s="77">
        <v>611.17200000000003</v>
      </c>
      <c r="F267" s="77">
        <v>195.27280999999999</v>
      </c>
      <c r="G267" s="22">
        <f t="shared" si="34"/>
        <v>415.89919000000003</v>
      </c>
      <c r="H267" s="22">
        <f t="shared" si="35"/>
        <v>415.89919000000003</v>
      </c>
      <c r="I267" s="22">
        <f t="shared" si="36"/>
        <v>31.950549108925149</v>
      </c>
    </row>
    <row r="268" spans="1:11" ht="24" customHeight="1">
      <c r="A268" s="70" t="s">
        <v>98</v>
      </c>
      <c r="B268" s="27" t="s">
        <v>19</v>
      </c>
      <c r="C268" s="62" t="s">
        <v>210</v>
      </c>
      <c r="D268" s="77">
        <v>4.2</v>
      </c>
      <c r="E268" s="77">
        <v>4.2</v>
      </c>
      <c r="F268" s="77">
        <v>4.2</v>
      </c>
      <c r="G268" s="22">
        <f>E268-F268</f>
        <v>0</v>
      </c>
      <c r="H268" s="22">
        <f>D268-F268</f>
        <v>0</v>
      </c>
      <c r="I268" s="22">
        <f>F268/D268*100</f>
        <v>100</v>
      </c>
    </row>
    <row r="269" spans="1:11" s="93" customFormat="1" ht="42.75" customHeight="1">
      <c r="A269" s="34" t="s">
        <v>212</v>
      </c>
      <c r="B269" s="26"/>
      <c r="C269" s="16" t="s">
        <v>211</v>
      </c>
      <c r="D269" s="18">
        <f>SUM(D270:D279)</f>
        <v>1273.1250000000002</v>
      </c>
      <c r="E269" s="18">
        <f>SUM(E270:E279)</f>
        <v>1273.1250000000002</v>
      </c>
      <c r="F269" s="18">
        <f>SUM(F270:F279)</f>
        <v>100</v>
      </c>
      <c r="G269" s="18">
        <f t="shared" si="31"/>
        <v>1173.1250000000002</v>
      </c>
      <c r="H269" s="18">
        <f t="shared" si="32"/>
        <v>1173.1250000000002</v>
      </c>
      <c r="I269" s="18">
        <f t="shared" si="33"/>
        <v>7.8546882670593998</v>
      </c>
      <c r="K269" s="97"/>
    </row>
    <row r="270" spans="1:11" ht="101.25" customHeight="1">
      <c r="A270" s="74" t="s">
        <v>213</v>
      </c>
      <c r="B270" s="25" t="s">
        <v>19</v>
      </c>
      <c r="C270" s="62" t="s">
        <v>214</v>
      </c>
      <c r="D270" s="77">
        <v>593.125</v>
      </c>
      <c r="E270" s="77">
        <v>593.125</v>
      </c>
      <c r="F270" s="77">
        <v>0</v>
      </c>
      <c r="G270" s="22">
        <f t="shared" si="31"/>
        <v>593.125</v>
      </c>
      <c r="H270" s="22">
        <f t="shared" si="32"/>
        <v>593.125</v>
      </c>
      <c r="I270" s="22">
        <f t="shared" si="33"/>
        <v>0</v>
      </c>
      <c r="K270" s="98"/>
    </row>
    <row r="271" spans="1:11" ht="42.75" customHeight="1">
      <c r="A271" s="70" t="s">
        <v>780</v>
      </c>
      <c r="B271" s="25" t="s">
        <v>19</v>
      </c>
      <c r="C271" s="62" t="s">
        <v>783</v>
      </c>
      <c r="D271" s="77">
        <v>58.869</v>
      </c>
      <c r="E271" s="77">
        <v>58.869</v>
      </c>
      <c r="F271" s="77">
        <v>0</v>
      </c>
      <c r="G271" s="22">
        <f t="shared" si="31"/>
        <v>58.869</v>
      </c>
      <c r="H271" s="22">
        <f t="shared" si="32"/>
        <v>58.869</v>
      </c>
      <c r="I271" s="22">
        <f t="shared" si="33"/>
        <v>0</v>
      </c>
      <c r="K271" s="98"/>
    </row>
    <row r="272" spans="1:11" ht="42.75" customHeight="1">
      <c r="A272" s="70" t="s">
        <v>781</v>
      </c>
      <c r="B272" s="64">
        <v>441</v>
      </c>
      <c r="C272" s="62" t="s">
        <v>215</v>
      </c>
      <c r="D272" s="77">
        <v>100</v>
      </c>
      <c r="E272" s="77">
        <v>100</v>
      </c>
      <c r="F272" s="77">
        <v>100</v>
      </c>
      <c r="G272" s="22">
        <f t="shared" si="31"/>
        <v>0</v>
      </c>
      <c r="H272" s="22">
        <f t="shared" si="32"/>
        <v>0</v>
      </c>
      <c r="I272" s="22">
        <f t="shared" si="33"/>
        <v>100</v>
      </c>
      <c r="K272" s="98"/>
    </row>
    <row r="273" spans="1:11" ht="42.75" customHeight="1">
      <c r="A273" s="70" t="s">
        <v>3</v>
      </c>
      <c r="B273" s="25" t="s">
        <v>19</v>
      </c>
      <c r="C273" s="62" t="s">
        <v>216</v>
      </c>
      <c r="D273" s="77">
        <v>80</v>
      </c>
      <c r="E273" s="77">
        <v>80</v>
      </c>
      <c r="F273" s="77">
        <v>0</v>
      </c>
      <c r="G273" s="22">
        <f t="shared" si="31"/>
        <v>80</v>
      </c>
      <c r="H273" s="22">
        <f t="shared" si="32"/>
        <v>80</v>
      </c>
      <c r="I273" s="22">
        <f t="shared" si="33"/>
        <v>0</v>
      </c>
      <c r="K273" s="98"/>
    </row>
    <row r="274" spans="1:11" ht="42.75" customHeight="1">
      <c r="A274" s="70" t="s">
        <v>60</v>
      </c>
      <c r="B274" s="25" t="s">
        <v>19</v>
      </c>
      <c r="C274" s="62" t="s">
        <v>217</v>
      </c>
      <c r="D274" s="77">
        <v>81.817999999999998</v>
      </c>
      <c r="E274" s="77">
        <v>81.817999999999998</v>
      </c>
      <c r="F274" s="77">
        <v>0</v>
      </c>
      <c r="G274" s="22">
        <f t="shared" si="31"/>
        <v>81.817999999999998</v>
      </c>
      <c r="H274" s="22">
        <f t="shared" si="32"/>
        <v>81.817999999999998</v>
      </c>
      <c r="I274" s="22">
        <f t="shared" si="33"/>
        <v>0</v>
      </c>
      <c r="K274" s="98"/>
    </row>
    <row r="275" spans="1:11" ht="42.75" customHeight="1">
      <c r="A275" s="70" t="s">
        <v>597</v>
      </c>
      <c r="B275" s="25" t="s">
        <v>19</v>
      </c>
      <c r="C275" s="62" t="s">
        <v>599</v>
      </c>
      <c r="D275" s="77">
        <v>76.898330000000001</v>
      </c>
      <c r="E275" s="77">
        <v>76.898330000000001</v>
      </c>
      <c r="F275" s="77">
        <v>0</v>
      </c>
      <c r="G275" s="22">
        <f t="shared" si="31"/>
        <v>76.898330000000001</v>
      </c>
      <c r="H275" s="22">
        <f t="shared" si="32"/>
        <v>76.898330000000001</v>
      </c>
      <c r="I275" s="22">
        <f t="shared" si="33"/>
        <v>0</v>
      </c>
      <c r="K275" s="98"/>
    </row>
    <row r="276" spans="1:11" ht="33" customHeight="1">
      <c r="A276" s="70" t="s">
        <v>598</v>
      </c>
      <c r="B276" s="25" t="s">
        <v>19</v>
      </c>
      <c r="C276" s="62" t="s">
        <v>600</v>
      </c>
      <c r="D276" s="77">
        <v>99.180570000000003</v>
      </c>
      <c r="E276" s="77">
        <v>99.180570000000003</v>
      </c>
      <c r="F276" s="77">
        <v>0</v>
      </c>
      <c r="G276" s="22">
        <v>0</v>
      </c>
      <c r="H276" s="22">
        <f t="shared" si="32"/>
        <v>99.180570000000003</v>
      </c>
      <c r="I276" s="22">
        <f t="shared" si="33"/>
        <v>0</v>
      </c>
      <c r="K276" s="98"/>
    </row>
    <row r="277" spans="1:11" ht="55.5" customHeight="1">
      <c r="A277" s="70" t="s">
        <v>782</v>
      </c>
      <c r="B277" s="25" t="s">
        <v>19</v>
      </c>
      <c r="C277" s="62" t="s">
        <v>218</v>
      </c>
      <c r="D277" s="77">
        <v>74.441100000000006</v>
      </c>
      <c r="E277" s="77">
        <v>74.441100000000006</v>
      </c>
      <c r="F277" s="77">
        <v>0</v>
      </c>
      <c r="G277" s="22">
        <f t="shared" si="31"/>
        <v>74.441100000000006</v>
      </c>
      <c r="H277" s="22">
        <f t="shared" si="32"/>
        <v>74.441100000000006</v>
      </c>
      <c r="I277" s="22">
        <f t="shared" si="33"/>
        <v>0</v>
      </c>
      <c r="K277" s="98"/>
    </row>
    <row r="278" spans="1:11" ht="55.5" customHeight="1">
      <c r="A278" s="70" t="s">
        <v>61</v>
      </c>
      <c r="B278" s="25" t="s">
        <v>19</v>
      </c>
      <c r="C278" s="62" t="s">
        <v>219</v>
      </c>
      <c r="D278" s="77">
        <v>49.48</v>
      </c>
      <c r="E278" s="77">
        <v>49.48</v>
      </c>
      <c r="F278" s="77">
        <v>0</v>
      </c>
      <c r="G278" s="22">
        <f t="shared" si="31"/>
        <v>49.48</v>
      </c>
      <c r="H278" s="22">
        <f t="shared" si="32"/>
        <v>49.48</v>
      </c>
      <c r="I278" s="22">
        <f t="shared" si="33"/>
        <v>0</v>
      </c>
      <c r="K278" s="98"/>
    </row>
    <row r="279" spans="1:11" ht="121.5" customHeight="1">
      <c r="A279" s="74" t="s">
        <v>220</v>
      </c>
      <c r="B279" s="64">
        <v>441</v>
      </c>
      <c r="C279" s="62" t="s">
        <v>221</v>
      </c>
      <c r="D279" s="77">
        <v>59.313000000000002</v>
      </c>
      <c r="E279" s="77">
        <v>59.313000000000002</v>
      </c>
      <c r="F279" s="77">
        <v>0</v>
      </c>
      <c r="G279" s="22">
        <v>0</v>
      </c>
      <c r="H279" s="22">
        <f t="shared" si="32"/>
        <v>59.313000000000002</v>
      </c>
      <c r="I279" s="22">
        <f t="shared" si="33"/>
        <v>0</v>
      </c>
      <c r="K279" s="98"/>
    </row>
    <row r="280" spans="1:11" ht="43.5" customHeight="1">
      <c r="A280" s="180" t="s">
        <v>784</v>
      </c>
      <c r="B280" s="182"/>
      <c r="C280" s="183" t="s">
        <v>785</v>
      </c>
      <c r="D280" s="140">
        <f>D281+D282</f>
        <v>597.29600000000005</v>
      </c>
      <c r="E280" s="140">
        <f>E281+E282</f>
        <v>597.29600000000005</v>
      </c>
      <c r="F280" s="140">
        <f>F281+F282</f>
        <v>0</v>
      </c>
      <c r="G280" s="18">
        <f t="shared" ref="G280:G282" si="37">E280-F280</f>
        <v>597.29600000000005</v>
      </c>
      <c r="H280" s="18">
        <f t="shared" ref="H280:H282" si="38">D280-F280</f>
        <v>597.29600000000005</v>
      </c>
      <c r="I280" s="18">
        <f t="shared" ref="I280:I282" si="39">F280/D280*100</f>
        <v>0</v>
      </c>
      <c r="K280" s="98"/>
    </row>
    <row r="281" spans="1:11" ht="54" customHeight="1">
      <c r="A281" s="70" t="s">
        <v>786</v>
      </c>
      <c r="B281" s="64">
        <v>441</v>
      </c>
      <c r="C281" s="62" t="s">
        <v>788</v>
      </c>
      <c r="D281" s="77">
        <v>592.29600000000005</v>
      </c>
      <c r="E281" s="77">
        <v>592.29600000000005</v>
      </c>
      <c r="F281" s="184">
        <v>0</v>
      </c>
      <c r="G281" s="24">
        <f t="shared" si="37"/>
        <v>592.29600000000005</v>
      </c>
      <c r="H281" s="24">
        <f t="shared" si="38"/>
        <v>592.29600000000005</v>
      </c>
      <c r="I281" s="24">
        <f t="shared" si="39"/>
        <v>0</v>
      </c>
      <c r="K281" s="98"/>
    </row>
    <row r="282" spans="1:11" ht="84.75" customHeight="1">
      <c r="A282" s="70" t="s">
        <v>787</v>
      </c>
      <c r="B282" s="64">
        <v>441</v>
      </c>
      <c r="C282" s="62" t="s">
        <v>789</v>
      </c>
      <c r="D282" s="77">
        <v>5</v>
      </c>
      <c r="E282" s="77">
        <v>5</v>
      </c>
      <c r="F282" s="184">
        <v>0</v>
      </c>
      <c r="G282" s="24">
        <f t="shared" si="37"/>
        <v>5</v>
      </c>
      <c r="H282" s="24">
        <f t="shared" si="38"/>
        <v>5</v>
      </c>
      <c r="I282" s="24">
        <f t="shared" si="39"/>
        <v>0</v>
      </c>
      <c r="K282" s="98"/>
    </row>
    <row r="283" spans="1:11" s="92" customFormat="1" ht="62.25" customHeight="1">
      <c r="A283" s="214" t="s">
        <v>63</v>
      </c>
      <c r="B283" s="216"/>
      <c r="C283" s="216"/>
      <c r="D283" s="216"/>
      <c r="E283" s="216"/>
      <c r="F283" s="216"/>
      <c r="G283" s="216"/>
      <c r="H283" s="216"/>
      <c r="I283" s="216"/>
      <c r="K283" s="99"/>
    </row>
    <row r="284" spans="1:11" s="91" customFormat="1" ht="38.25" customHeight="1">
      <c r="A284" s="8" t="s">
        <v>1</v>
      </c>
      <c r="B284" s="29"/>
      <c r="C284" s="10" t="s">
        <v>222</v>
      </c>
      <c r="D284" s="128">
        <f>D286+D329+D378+D395</f>
        <v>145392.51438999997</v>
      </c>
      <c r="E284" s="128">
        <f>E286+E329+E378+E395</f>
        <v>145392.51438999997</v>
      </c>
      <c r="F284" s="129">
        <f>F286+F329+F378+F395</f>
        <v>65113.680100000012</v>
      </c>
      <c r="G284" s="128">
        <f t="shared" ref="G284:G378" si="40">E284-F284</f>
        <v>80278.834289999955</v>
      </c>
      <c r="H284" s="128">
        <f t="shared" ref="H284:H379" si="41">D284-F284</f>
        <v>80278.834289999955</v>
      </c>
      <c r="I284" s="128">
        <f t="shared" ref="I284:I379" si="42">F284/D284*100</f>
        <v>44.784754134823942</v>
      </c>
      <c r="K284" s="100"/>
    </row>
    <row r="285" spans="1:11" ht="27.75" customHeight="1">
      <c r="A285" s="11" t="s">
        <v>6</v>
      </c>
      <c r="B285" s="31"/>
      <c r="C285" s="31"/>
      <c r="D285" s="33"/>
      <c r="E285" s="33"/>
      <c r="F285" s="121"/>
      <c r="G285" s="33"/>
      <c r="H285" s="33"/>
      <c r="I285" s="33"/>
      <c r="K285" s="98"/>
    </row>
    <row r="286" spans="1:11" s="93" customFormat="1" ht="41.25" customHeight="1">
      <c r="A286" s="34" t="s">
        <v>22</v>
      </c>
      <c r="B286" s="26"/>
      <c r="C286" s="16" t="s">
        <v>223</v>
      </c>
      <c r="D286" s="18">
        <f>SUM(D287:D328)</f>
        <v>37115.501349999999</v>
      </c>
      <c r="E286" s="18">
        <f>SUM(E287:E328)</f>
        <v>37115.501349999999</v>
      </c>
      <c r="F286" s="18">
        <f>SUM(F287:F328)</f>
        <v>15803.251150000002</v>
      </c>
      <c r="G286" s="18">
        <f t="shared" ref="G286" si="43">E286-F286</f>
        <v>21312.250199999995</v>
      </c>
      <c r="H286" s="18">
        <f t="shared" si="41"/>
        <v>21312.250199999995</v>
      </c>
      <c r="I286" s="18">
        <f t="shared" si="42"/>
        <v>42.578573844321795</v>
      </c>
      <c r="K286" s="97"/>
    </row>
    <row r="287" spans="1:11" ht="96" customHeight="1">
      <c r="A287" s="74" t="s">
        <v>658</v>
      </c>
      <c r="B287" s="27" t="s">
        <v>29</v>
      </c>
      <c r="C287" s="62" t="s">
        <v>659</v>
      </c>
      <c r="D287" s="77">
        <v>2202.2739999999999</v>
      </c>
      <c r="E287" s="77">
        <v>2202.2739999999999</v>
      </c>
      <c r="F287" s="77">
        <v>1835.2249999999999</v>
      </c>
      <c r="G287" s="22">
        <f t="shared" si="40"/>
        <v>367.04899999999998</v>
      </c>
      <c r="H287" s="22">
        <f t="shared" si="41"/>
        <v>367.04899999999998</v>
      </c>
      <c r="I287" s="22">
        <f t="shared" si="42"/>
        <v>83.333181974631671</v>
      </c>
      <c r="K287" s="98"/>
    </row>
    <row r="288" spans="1:11" ht="104.25" customHeight="1">
      <c r="A288" s="74" t="s">
        <v>790</v>
      </c>
      <c r="B288" s="27" t="s">
        <v>29</v>
      </c>
      <c r="C288" s="62" t="s">
        <v>795</v>
      </c>
      <c r="D288" s="77">
        <v>106.69262999999999</v>
      </c>
      <c r="E288" s="77">
        <v>106.69262999999999</v>
      </c>
      <c r="F288" s="77">
        <v>0</v>
      </c>
      <c r="G288" s="22">
        <f t="shared" si="40"/>
        <v>106.69262999999999</v>
      </c>
      <c r="H288" s="22">
        <f t="shared" si="41"/>
        <v>106.69262999999999</v>
      </c>
      <c r="I288" s="22">
        <f t="shared" si="42"/>
        <v>0</v>
      </c>
      <c r="K288" s="98"/>
    </row>
    <row r="289" spans="1:11" ht="97.5" customHeight="1">
      <c r="A289" s="74" t="s">
        <v>495</v>
      </c>
      <c r="B289" s="27" t="s">
        <v>29</v>
      </c>
      <c r="C289" s="62" t="s">
        <v>526</v>
      </c>
      <c r="D289" s="77">
        <v>1403.39544</v>
      </c>
      <c r="E289" s="77">
        <v>1403.39544</v>
      </c>
      <c r="F289" s="77">
        <v>1403.39544</v>
      </c>
      <c r="G289" s="22">
        <f t="shared" si="40"/>
        <v>0</v>
      </c>
      <c r="H289" s="22">
        <f t="shared" si="41"/>
        <v>0</v>
      </c>
      <c r="I289" s="22">
        <f t="shared" si="42"/>
        <v>100</v>
      </c>
      <c r="K289" s="98"/>
    </row>
    <row r="290" spans="1:11" ht="44.25" customHeight="1">
      <c r="A290" s="70" t="s">
        <v>451</v>
      </c>
      <c r="B290" s="27" t="s">
        <v>29</v>
      </c>
      <c r="C290" s="62" t="s">
        <v>796</v>
      </c>
      <c r="D290" s="77">
        <v>50</v>
      </c>
      <c r="E290" s="77">
        <v>50</v>
      </c>
      <c r="F290" s="77">
        <v>50</v>
      </c>
      <c r="G290" s="22">
        <f t="shared" si="40"/>
        <v>0</v>
      </c>
      <c r="H290" s="22">
        <f t="shared" si="41"/>
        <v>0</v>
      </c>
      <c r="I290" s="22">
        <f t="shared" si="42"/>
        <v>100</v>
      </c>
      <c r="K290" s="98"/>
    </row>
    <row r="291" spans="1:11" ht="52.5" customHeight="1">
      <c r="A291" s="70" t="s">
        <v>452</v>
      </c>
      <c r="B291" s="27" t="s">
        <v>29</v>
      </c>
      <c r="C291" s="62" t="s">
        <v>797</v>
      </c>
      <c r="D291" s="77">
        <v>12</v>
      </c>
      <c r="E291" s="77">
        <v>12</v>
      </c>
      <c r="F291" s="77">
        <v>12</v>
      </c>
      <c r="G291" s="22">
        <f t="shared" si="40"/>
        <v>0</v>
      </c>
      <c r="H291" s="22">
        <f t="shared" si="41"/>
        <v>0</v>
      </c>
      <c r="I291" s="22">
        <f t="shared" si="42"/>
        <v>100</v>
      </c>
      <c r="K291" s="98"/>
    </row>
    <row r="292" spans="1:11" ht="53.25" customHeight="1">
      <c r="A292" s="70" t="s">
        <v>791</v>
      </c>
      <c r="B292" s="27" t="s">
        <v>29</v>
      </c>
      <c r="C292" s="62" t="s">
        <v>798</v>
      </c>
      <c r="D292" s="77">
        <v>2866.6212</v>
      </c>
      <c r="E292" s="77">
        <v>2866.6212</v>
      </c>
      <c r="F292" s="77">
        <v>0</v>
      </c>
      <c r="G292" s="22">
        <f t="shared" si="40"/>
        <v>2866.6212</v>
      </c>
      <c r="H292" s="22">
        <f t="shared" si="41"/>
        <v>2866.6212</v>
      </c>
      <c r="I292" s="22">
        <f t="shared" si="42"/>
        <v>0</v>
      </c>
      <c r="K292" s="98"/>
    </row>
    <row r="293" spans="1:11" ht="36.75" customHeight="1">
      <c r="A293" s="70" t="s">
        <v>64</v>
      </c>
      <c r="B293" s="27" t="s">
        <v>29</v>
      </c>
      <c r="C293" s="62" t="s">
        <v>224</v>
      </c>
      <c r="D293" s="77">
        <v>144.5</v>
      </c>
      <c r="E293" s="77">
        <v>144.5</v>
      </c>
      <c r="F293" s="77">
        <v>144.5</v>
      </c>
      <c r="G293" s="22">
        <f t="shared" si="40"/>
        <v>0</v>
      </c>
      <c r="H293" s="22">
        <f t="shared" si="41"/>
        <v>0</v>
      </c>
      <c r="I293" s="22">
        <f t="shared" si="42"/>
        <v>100</v>
      </c>
      <c r="K293" s="98"/>
    </row>
    <row r="294" spans="1:11" ht="33.75" customHeight="1">
      <c r="A294" s="70" t="s">
        <v>23</v>
      </c>
      <c r="B294" s="27" t="s">
        <v>29</v>
      </c>
      <c r="C294" s="62" t="s">
        <v>225</v>
      </c>
      <c r="D294" s="77">
        <v>400</v>
      </c>
      <c r="E294" s="77">
        <v>400</v>
      </c>
      <c r="F294" s="77">
        <v>99.963489999999993</v>
      </c>
      <c r="G294" s="22">
        <f t="shared" si="40"/>
        <v>300.03651000000002</v>
      </c>
      <c r="H294" s="22">
        <f t="shared" si="41"/>
        <v>300.03651000000002</v>
      </c>
      <c r="I294" s="22">
        <f t="shared" si="42"/>
        <v>24.990872499999998</v>
      </c>
      <c r="K294" s="98"/>
    </row>
    <row r="295" spans="1:11" ht="37.5" customHeight="1">
      <c r="A295" s="70" t="s">
        <v>23</v>
      </c>
      <c r="B295" s="27" t="s">
        <v>29</v>
      </c>
      <c r="C295" s="62" t="s">
        <v>225</v>
      </c>
      <c r="D295" s="77">
        <v>800</v>
      </c>
      <c r="E295" s="77">
        <v>800</v>
      </c>
      <c r="F295" s="77">
        <v>750</v>
      </c>
      <c r="G295" s="22">
        <f t="shared" si="40"/>
        <v>50</v>
      </c>
      <c r="H295" s="22">
        <f t="shared" si="41"/>
        <v>50</v>
      </c>
      <c r="I295" s="22">
        <f t="shared" si="42"/>
        <v>93.75</v>
      </c>
      <c r="K295" s="98"/>
    </row>
    <row r="296" spans="1:11" ht="37.5" customHeight="1">
      <c r="A296" s="70" t="s">
        <v>0</v>
      </c>
      <c r="B296" s="27" t="s">
        <v>29</v>
      </c>
      <c r="C296" s="62" t="s">
        <v>226</v>
      </c>
      <c r="D296" s="77">
        <v>406.56</v>
      </c>
      <c r="E296" s="77">
        <v>406.56</v>
      </c>
      <c r="F296" s="77">
        <v>171.86199999999999</v>
      </c>
      <c r="G296" s="22">
        <f t="shared" si="40"/>
        <v>234.69800000000001</v>
      </c>
      <c r="H296" s="22">
        <f t="shared" si="41"/>
        <v>234.69800000000001</v>
      </c>
      <c r="I296" s="22">
        <f t="shared" si="42"/>
        <v>42.272235340417161</v>
      </c>
      <c r="K296" s="98"/>
    </row>
    <row r="297" spans="1:11" ht="37.5" customHeight="1">
      <c r="A297" s="70" t="s">
        <v>65</v>
      </c>
      <c r="B297" s="27" t="s">
        <v>29</v>
      </c>
      <c r="C297" s="62" t="s">
        <v>227</v>
      </c>
      <c r="D297" s="77">
        <v>13.5</v>
      </c>
      <c r="E297" s="77">
        <v>13.5</v>
      </c>
      <c r="F297" s="77">
        <v>0</v>
      </c>
      <c r="G297" s="22">
        <f t="shared" si="40"/>
        <v>13.5</v>
      </c>
      <c r="H297" s="22">
        <f t="shared" si="41"/>
        <v>13.5</v>
      </c>
      <c r="I297" s="22">
        <f t="shared" si="42"/>
        <v>0</v>
      </c>
      <c r="K297" s="98"/>
    </row>
    <row r="298" spans="1:11" ht="37.5" customHeight="1">
      <c r="A298" s="70" t="s">
        <v>24</v>
      </c>
      <c r="B298" s="27" t="s">
        <v>29</v>
      </c>
      <c r="C298" s="62" t="s">
        <v>228</v>
      </c>
      <c r="D298" s="77">
        <v>95.1</v>
      </c>
      <c r="E298" s="77">
        <v>95.1</v>
      </c>
      <c r="F298" s="77">
        <v>54.725000000000001</v>
      </c>
      <c r="G298" s="22">
        <f t="shared" si="40"/>
        <v>40.374999999999993</v>
      </c>
      <c r="H298" s="22">
        <f t="shared" si="41"/>
        <v>40.374999999999993</v>
      </c>
      <c r="I298" s="22">
        <f t="shared" si="42"/>
        <v>57.544689800210314</v>
      </c>
      <c r="K298" s="98"/>
    </row>
    <row r="299" spans="1:11" ht="104.25" customHeight="1">
      <c r="A299" s="70" t="s">
        <v>449</v>
      </c>
      <c r="B299" s="27" t="s">
        <v>29</v>
      </c>
      <c r="C299" s="62" t="s">
        <v>450</v>
      </c>
      <c r="D299" s="77">
        <v>32.54316</v>
      </c>
      <c r="E299" s="77">
        <v>32.54316</v>
      </c>
      <c r="F299" s="77">
        <v>0</v>
      </c>
      <c r="G299" s="22">
        <f t="shared" si="40"/>
        <v>32.54316</v>
      </c>
      <c r="H299" s="22">
        <f t="shared" si="41"/>
        <v>32.54316</v>
      </c>
      <c r="I299" s="22">
        <f t="shared" si="42"/>
        <v>0</v>
      </c>
      <c r="K299" s="98"/>
    </row>
    <row r="300" spans="1:11" ht="100.5" customHeight="1">
      <c r="A300" s="74" t="s">
        <v>792</v>
      </c>
      <c r="B300" s="27" t="s">
        <v>29</v>
      </c>
      <c r="C300" s="62" t="s">
        <v>799</v>
      </c>
      <c r="D300" s="77">
        <v>35.564210000000003</v>
      </c>
      <c r="E300" s="77">
        <v>35.564210000000003</v>
      </c>
      <c r="F300" s="77">
        <v>0</v>
      </c>
      <c r="G300" s="22">
        <f t="shared" si="40"/>
        <v>35.564210000000003</v>
      </c>
      <c r="H300" s="22">
        <f t="shared" si="41"/>
        <v>35.564210000000003</v>
      </c>
      <c r="I300" s="22">
        <f t="shared" si="42"/>
        <v>0</v>
      </c>
      <c r="K300" s="98"/>
    </row>
    <row r="301" spans="1:11" ht="187.5" customHeight="1">
      <c r="A301" s="74" t="s">
        <v>793</v>
      </c>
      <c r="B301" s="27" t="s">
        <v>29</v>
      </c>
      <c r="C301" s="62" t="s">
        <v>527</v>
      </c>
      <c r="D301" s="77">
        <v>200</v>
      </c>
      <c r="E301" s="77">
        <v>200</v>
      </c>
      <c r="F301" s="77">
        <v>200</v>
      </c>
      <c r="G301" s="22">
        <f t="shared" si="40"/>
        <v>0</v>
      </c>
      <c r="H301" s="22">
        <f t="shared" si="41"/>
        <v>0</v>
      </c>
      <c r="I301" s="22">
        <f t="shared" si="42"/>
        <v>100</v>
      </c>
      <c r="K301" s="98"/>
    </row>
    <row r="302" spans="1:11" ht="106.5" customHeight="1">
      <c r="A302" s="74" t="s">
        <v>498</v>
      </c>
      <c r="B302" s="27" t="s">
        <v>29</v>
      </c>
      <c r="C302" s="62" t="s">
        <v>660</v>
      </c>
      <c r="D302" s="77">
        <v>22.447199999999999</v>
      </c>
      <c r="E302" s="77">
        <v>22.447199999999999</v>
      </c>
      <c r="F302" s="77">
        <v>22.447199999999999</v>
      </c>
      <c r="G302" s="22">
        <f t="shared" si="40"/>
        <v>0</v>
      </c>
      <c r="H302" s="22">
        <f t="shared" si="41"/>
        <v>0</v>
      </c>
      <c r="I302" s="22">
        <f t="shared" si="42"/>
        <v>100</v>
      </c>
      <c r="K302" s="98"/>
    </row>
    <row r="303" spans="1:11" ht="42" customHeight="1">
      <c r="A303" s="70" t="s">
        <v>88</v>
      </c>
      <c r="B303" s="27" t="s">
        <v>29</v>
      </c>
      <c r="C303" s="62" t="s">
        <v>528</v>
      </c>
      <c r="D303" s="77">
        <v>13078.81971</v>
      </c>
      <c r="E303" s="77">
        <v>13078.81971</v>
      </c>
      <c r="F303" s="77">
        <v>6392.3559599999999</v>
      </c>
      <c r="G303" s="22">
        <f t="shared" si="40"/>
        <v>6686.4637499999999</v>
      </c>
      <c r="H303" s="22">
        <f t="shared" si="41"/>
        <v>6686.4637499999999</v>
      </c>
      <c r="I303" s="22">
        <f t="shared" si="42"/>
        <v>48.875633289083694</v>
      </c>
      <c r="K303" s="98"/>
    </row>
    <row r="304" spans="1:11" ht="35.25" customHeight="1">
      <c r="A304" s="70" t="s">
        <v>410</v>
      </c>
      <c r="B304" s="27" t="s">
        <v>29</v>
      </c>
      <c r="C304" s="62" t="s">
        <v>661</v>
      </c>
      <c r="D304" s="77">
        <v>0.9</v>
      </c>
      <c r="E304" s="77">
        <v>0.9</v>
      </c>
      <c r="F304" s="77">
        <v>0.375</v>
      </c>
      <c r="G304" s="22">
        <f t="shared" si="40"/>
        <v>0.52500000000000002</v>
      </c>
      <c r="H304" s="22">
        <f t="shared" si="41"/>
        <v>0.52500000000000002</v>
      </c>
      <c r="I304" s="22">
        <f t="shared" si="42"/>
        <v>41.666666666666664</v>
      </c>
      <c r="K304" s="98"/>
    </row>
    <row r="305" spans="1:11" ht="34.5" customHeight="1">
      <c r="A305" s="70" t="s">
        <v>90</v>
      </c>
      <c r="B305" s="27" t="s">
        <v>29</v>
      </c>
      <c r="C305" s="62" t="s">
        <v>229</v>
      </c>
      <c r="D305" s="77">
        <v>438</v>
      </c>
      <c r="E305" s="77">
        <v>438</v>
      </c>
      <c r="F305" s="77">
        <v>119.944</v>
      </c>
      <c r="G305" s="22">
        <f t="shared" si="40"/>
        <v>318.05599999999998</v>
      </c>
      <c r="H305" s="22">
        <f t="shared" si="41"/>
        <v>318.05599999999998</v>
      </c>
      <c r="I305" s="22">
        <f t="shared" si="42"/>
        <v>27.38447488584475</v>
      </c>
      <c r="K305" s="98"/>
    </row>
    <row r="306" spans="1:11" ht="40.5" customHeight="1">
      <c r="A306" s="70" t="s">
        <v>51</v>
      </c>
      <c r="B306" s="27" t="s">
        <v>29</v>
      </c>
      <c r="C306" s="62" t="s">
        <v>230</v>
      </c>
      <c r="D306" s="77">
        <v>140.26</v>
      </c>
      <c r="E306" s="77">
        <v>140.26</v>
      </c>
      <c r="F306" s="77">
        <v>103.63679999999999</v>
      </c>
      <c r="G306" s="22">
        <f t="shared" si="40"/>
        <v>36.623199999999997</v>
      </c>
      <c r="H306" s="22">
        <f t="shared" si="41"/>
        <v>36.623199999999997</v>
      </c>
      <c r="I306" s="22">
        <f t="shared" si="42"/>
        <v>73.889063168401535</v>
      </c>
      <c r="K306" s="98"/>
    </row>
    <row r="307" spans="1:11" ht="25.5" customHeight="1">
      <c r="A307" s="70" t="s">
        <v>92</v>
      </c>
      <c r="B307" s="27" t="s">
        <v>29</v>
      </c>
      <c r="C307" s="62" t="s">
        <v>231</v>
      </c>
      <c r="D307" s="77">
        <v>101.432</v>
      </c>
      <c r="E307" s="77">
        <v>101.432</v>
      </c>
      <c r="F307" s="77">
        <v>50.716009999999997</v>
      </c>
      <c r="G307" s="22">
        <f t="shared" si="40"/>
        <v>50.715990000000005</v>
      </c>
      <c r="H307" s="22">
        <f t="shared" si="41"/>
        <v>50.715990000000005</v>
      </c>
      <c r="I307" s="22">
        <f t="shared" si="42"/>
        <v>50.00000985882167</v>
      </c>
      <c r="K307" s="98"/>
    </row>
    <row r="308" spans="1:11" ht="25.5" customHeight="1">
      <c r="A308" s="70" t="s">
        <v>94</v>
      </c>
      <c r="B308" s="27" t="s">
        <v>29</v>
      </c>
      <c r="C308" s="62" t="s">
        <v>232</v>
      </c>
      <c r="D308" s="77">
        <v>47.77</v>
      </c>
      <c r="E308" s="77">
        <v>47.77</v>
      </c>
      <c r="F308" s="77">
        <v>32.770299999999999</v>
      </c>
      <c r="G308" s="22">
        <f t="shared" si="40"/>
        <v>14.999700000000004</v>
      </c>
      <c r="H308" s="22">
        <f t="shared" si="41"/>
        <v>14.999700000000004</v>
      </c>
      <c r="I308" s="22">
        <f t="shared" si="42"/>
        <v>68.60016746912288</v>
      </c>
      <c r="K308" s="98"/>
    </row>
    <row r="309" spans="1:11" ht="25.5" customHeight="1">
      <c r="A309" s="70" t="s">
        <v>96</v>
      </c>
      <c r="B309" s="27" t="s">
        <v>29</v>
      </c>
      <c r="C309" s="62" t="s">
        <v>233</v>
      </c>
      <c r="D309" s="77">
        <v>1715.499</v>
      </c>
      <c r="E309" s="77">
        <v>1715.499</v>
      </c>
      <c r="F309" s="77">
        <v>778.63481999999999</v>
      </c>
      <c r="G309" s="22">
        <f t="shared" si="40"/>
        <v>936.86418000000003</v>
      </c>
      <c r="H309" s="22">
        <f t="shared" si="41"/>
        <v>936.86418000000003</v>
      </c>
      <c r="I309" s="22">
        <f t="shared" si="42"/>
        <v>45.388240972451747</v>
      </c>
      <c r="K309" s="98"/>
    </row>
    <row r="310" spans="1:11" ht="25.5" customHeight="1">
      <c r="A310" s="70" t="s">
        <v>59</v>
      </c>
      <c r="B310" s="27" t="s">
        <v>29</v>
      </c>
      <c r="C310" s="62" t="s">
        <v>529</v>
      </c>
      <c r="D310" s="77">
        <v>322.32479999999998</v>
      </c>
      <c r="E310" s="77">
        <v>322.32479999999998</v>
      </c>
      <c r="F310" s="77">
        <v>322.32479999999998</v>
      </c>
      <c r="G310" s="22">
        <f t="shared" si="40"/>
        <v>0</v>
      </c>
      <c r="H310" s="22">
        <f t="shared" si="41"/>
        <v>0</v>
      </c>
      <c r="I310" s="22">
        <f t="shared" si="42"/>
        <v>100</v>
      </c>
      <c r="K310" s="98"/>
    </row>
    <row r="311" spans="1:11" ht="37.5" customHeight="1">
      <c r="A311" s="70" t="s">
        <v>708</v>
      </c>
      <c r="B311" s="27" t="s">
        <v>29</v>
      </c>
      <c r="C311" s="62" t="s">
        <v>800</v>
      </c>
      <c r="D311" s="77">
        <v>263.65300000000002</v>
      </c>
      <c r="E311" s="77">
        <v>263.65300000000002</v>
      </c>
      <c r="F311" s="77">
        <v>104.56516999999999</v>
      </c>
      <c r="G311" s="22">
        <f t="shared" si="40"/>
        <v>159.08783000000003</v>
      </c>
      <c r="H311" s="22">
        <f t="shared" si="41"/>
        <v>159.08783000000003</v>
      </c>
      <c r="I311" s="22">
        <f t="shared" si="42"/>
        <v>39.660147997557388</v>
      </c>
      <c r="K311" s="98"/>
    </row>
    <row r="312" spans="1:11" ht="32.25" customHeight="1">
      <c r="A312" s="70" t="s">
        <v>98</v>
      </c>
      <c r="B312" s="27" t="s">
        <v>29</v>
      </c>
      <c r="C312" s="62" t="s">
        <v>234</v>
      </c>
      <c r="D312" s="77">
        <v>530.72</v>
      </c>
      <c r="E312" s="77">
        <v>530.72</v>
      </c>
      <c r="F312" s="77">
        <v>212.89948000000001</v>
      </c>
      <c r="G312" s="22">
        <f t="shared" si="40"/>
        <v>317.82051999999999</v>
      </c>
      <c r="H312" s="22">
        <f t="shared" si="41"/>
        <v>317.82051999999999</v>
      </c>
      <c r="I312" s="22">
        <f t="shared" si="42"/>
        <v>40.115217063611695</v>
      </c>
      <c r="K312" s="98"/>
    </row>
    <row r="313" spans="1:11" ht="25.5" customHeight="1">
      <c r="A313" s="70" t="s">
        <v>98</v>
      </c>
      <c r="B313" s="27" t="s">
        <v>29</v>
      </c>
      <c r="C313" s="62" t="s">
        <v>234</v>
      </c>
      <c r="D313" s="77">
        <v>307.512</v>
      </c>
      <c r="E313" s="77">
        <v>307.512</v>
      </c>
      <c r="F313" s="77">
        <v>307.512</v>
      </c>
      <c r="G313" s="22">
        <f t="shared" si="40"/>
        <v>0</v>
      </c>
      <c r="H313" s="22">
        <f t="shared" si="41"/>
        <v>0</v>
      </c>
      <c r="I313" s="22">
        <f t="shared" si="42"/>
        <v>100</v>
      </c>
      <c r="K313" s="98"/>
    </row>
    <row r="314" spans="1:11" ht="25.5" customHeight="1">
      <c r="A314" s="70" t="s">
        <v>102</v>
      </c>
      <c r="B314" s="27" t="s">
        <v>29</v>
      </c>
      <c r="C314" s="62" t="s">
        <v>235</v>
      </c>
      <c r="D314" s="77">
        <v>329.73200000000003</v>
      </c>
      <c r="E314" s="77">
        <v>329.73200000000003</v>
      </c>
      <c r="F314" s="77">
        <v>319.06380000000001</v>
      </c>
      <c r="G314" s="22">
        <f t="shared" si="40"/>
        <v>10.668200000000013</v>
      </c>
      <c r="H314" s="22">
        <f t="shared" si="41"/>
        <v>10.668200000000013</v>
      </c>
      <c r="I314" s="22">
        <f t="shared" si="42"/>
        <v>96.764584571712788</v>
      </c>
      <c r="K314" s="98"/>
    </row>
    <row r="315" spans="1:11" ht="25.5" customHeight="1">
      <c r="A315" s="70" t="s">
        <v>236</v>
      </c>
      <c r="B315" s="27" t="s">
        <v>29</v>
      </c>
      <c r="C315" s="62" t="s">
        <v>237</v>
      </c>
      <c r="D315" s="77">
        <v>3052.6729999999998</v>
      </c>
      <c r="E315" s="77">
        <v>3052.6729999999998</v>
      </c>
      <c r="F315" s="77">
        <v>1385.1500799999999</v>
      </c>
      <c r="G315" s="22">
        <f t="shared" si="40"/>
        <v>1667.5229199999999</v>
      </c>
      <c r="H315" s="22">
        <f t="shared" si="41"/>
        <v>1667.5229199999999</v>
      </c>
      <c r="I315" s="22">
        <f t="shared" si="42"/>
        <v>45.374990377285741</v>
      </c>
      <c r="K315" s="98"/>
    </row>
    <row r="316" spans="1:11" ht="25.5" customHeight="1">
      <c r="A316" s="70" t="s">
        <v>410</v>
      </c>
      <c r="B316" s="27" t="s">
        <v>29</v>
      </c>
      <c r="C316" s="62" t="s">
        <v>801</v>
      </c>
      <c r="D316" s="77">
        <v>0.9</v>
      </c>
      <c r="E316" s="77">
        <v>0.9</v>
      </c>
      <c r="F316" s="77">
        <v>0</v>
      </c>
      <c r="G316" s="22">
        <f t="shared" si="40"/>
        <v>0.9</v>
      </c>
      <c r="H316" s="22">
        <f t="shared" si="41"/>
        <v>0.9</v>
      </c>
      <c r="I316" s="22">
        <f t="shared" si="42"/>
        <v>0</v>
      </c>
      <c r="K316" s="98"/>
    </row>
    <row r="317" spans="1:11" ht="25.5" customHeight="1">
      <c r="A317" s="70" t="s">
        <v>90</v>
      </c>
      <c r="B317" s="27" t="s">
        <v>29</v>
      </c>
      <c r="C317" s="62" t="s">
        <v>238</v>
      </c>
      <c r="D317" s="77">
        <v>270</v>
      </c>
      <c r="E317" s="77">
        <v>270</v>
      </c>
      <c r="F317" s="77">
        <v>93.375</v>
      </c>
      <c r="G317" s="22">
        <f t="shared" si="40"/>
        <v>176.625</v>
      </c>
      <c r="H317" s="22">
        <f t="shared" si="41"/>
        <v>176.625</v>
      </c>
      <c r="I317" s="22">
        <f t="shared" si="42"/>
        <v>34.583333333333336</v>
      </c>
      <c r="K317" s="98"/>
    </row>
    <row r="318" spans="1:11" ht="25.5" customHeight="1">
      <c r="A318" s="70" t="s">
        <v>51</v>
      </c>
      <c r="B318" s="27" t="s">
        <v>29</v>
      </c>
      <c r="C318" s="62" t="s">
        <v>239</v>
      </c>
      <c r="D318" s="77">
        <v>102.99</v>
      </c>
      <c r="E318" s="77">
        <v>102.99</v>
      </c>
      <c r="F318" s="77">
        <v>99.334360000000004</v>
      </c>
      <c r="G318" s="22">
        <f t="shared" si="40"/>
        <v>3.6556399999999911</v>
      </c>
      <c r="H318" s="22">
        <f t="shared" si="41"/>
        <v>3.6556399999999911</v>
      </c>
      <c r="I318" s="22">
        <f t="shared" si="42"/>
        <v>96.450490338867851</v>
      </c>
      <c r="K318" s="98"/>
    </row>
    <row r="319" spans="1:11" ht="25.5" customHeight="1">
      <c r="A319" s="70" t="s">
        <v>92</v>
      </c>
      <c r="B319" s="27" t="s">
        <v>29</v>
      </c>
      <c r="C319" s="62" t="s">
        <v>240</v>
      </c>
      <c r="D319" s="77">
        <v>132.04</v>
      </c>
      <c r="E319" s="77">
        <v>132.04</v>
      </c>
      <c r="F319" s="77">
        <v>40.781599999999997</v>
      </c>
      <c r="G319" s="22">
        <f t="shared" si="40"/>
        <v>91.258399999999995</v>
      </c>
      <c r="H319" s="22">
        <f t="shared" si="41"/>
        <v>91.258399999999995</v>
      </c>
      <c r="I319" s="22">
        <f t="shared" si="42"/>
        <v>30.885792184186613</v>
      </c>
      <c r="K319" s="98"/>
    </row>
    <row r="320" spans="1:11" ht="25.5" customHeight="1">
      <c r="A320" s="70" t="s">
        <v>94</v>
      </c>
      <c r="B320" s="27" t="s">
        <v>29</v>
      </c>
      <c r="C320" s="62" t="s">
        <v>241</v>
      </c>
      <c r="D320" s="184">
        <v>55</v>
      </c>
      <c r="E320" s="184">
        <v>55</v>
      </c>
      <c r="F320" s="77">
        <v>35.752130000000001</v>
      </c>
      <c r="G320" s="22">
        <f t="shared" si="40"/>
        <v>19.247869999999999</v>
      </c>
      <c r="H320" s="22">
        <f t="shared" si="41"/>
        <v>19.247869999999999</v>
      </c>
      <c r="I320" s="22">
        <f t="shared" si="42"/>
        <v>65.003872727272721</v>
      </c>
      <c r="K320" s="98"/>
    </row>
    <row r="321" spans="1:11" ht="25.5" customHeight="1">
      <c r="A321" s="70" t="s">
        <v>96</v>
      </c>
      <c r="B321" s="27" t="s">
        <v>29</v>
      </c>
      <c r="C321" s="62" t="s">
        <v>242</v>
      </c>
      <c r="D321" s="77">
        <v>635.21403999999995</v>
      </c>
      <c r="E321" s="77">
        <v>635.21403999999995</v>
      </c>
      <c r="F321" s="77">
        <v>325.80270999999999</v>
      </c>
      <c r="G321" s="22">
        <f t="shared" si="40"/>
        <v>309.41132999999996</v>
      </c>
      <c r="H321" s="22">
        <f t="shared" si="41"/>
        <v>309.41132999999996</v>
      </c>
      <c r="I321" s="22">
        <f t="shared" si="42"/>
        <v>51.29022494527986</v>
      </c>
      <c r="K321" s="98"/>
    </row>
    <row r="322" spans="1:11" ht="25.5" customHeight="1">
      <c r="A322" s="70" t="s">
        <v>59</v>
      </c>
      <c r="B322" s="27" t="s">
        <v>29</v>
      </c>
      <c r="C322" s="62" t="s">
        <v>802</v>
      </c>
      <c r="D322" s="77">
        <v>1052.124</v>
      </c>
      <c r="E322" s="77">
        <v>1052.124</v>
      </c>
      <c r="F322" s="77">
        <v>0</v>
      </c>
      <c r="G322" s="22">
        <f t="shared" si="40"/>
        <v>1052.124</v>
      </c>
      <c r="H322" s="22">
        <f t="shared" si="41"/>
        <v>1052.124</v>
      </c>
      <c r="I322" s="22">
        <f t="shared" si="42"/>
        <v>0</v>
      </c>
      <c r="K322" s="98"/>
    </row>
    <row r="323" spans="1:11" ht="25.5" customHeight="1">
      <c r="A323" s="70" t="s">
        <v>708</v>
      </c>
      <c r="B323" s="27" t="s">
        <v>29</v>
      </c>
      <c r="C323" s="62" t="s">
        <v>803</v>
      </c>
      <c r="D323" s="77">
        <v>262.18596000000002</v>
      </c>
      <c r="E323" s="77">
        <v>262.18596000000002</v>
      </c>
      <c r="F323" s="77">
        <v>31.75</v>
      </c>
      <c r="G323" s="22">
        <f t="shared" si="40"/>
        <v>230.43596000000002</v>
      </c>
      <c r="H323" s="22">
        <f t="shared" si="41"/>
        <v>230.43596000000002</v>
      </c>
      <c r="I323" s="22">
        <f t="shared" si="42"/>
        <v>12.109725478816637</v>
      </c>
      <c r="K323" s="98"/>
    </row>
    <row r="324" spans="1:11" ht="25.5" customHeight="1">
      <c r="A324" s="70" t="s">
        <v>98</v>
      </c>
      <c r="B324" s="27" t="s">
        <v>29</v>
      </c>
      <c r="C324" s="62" t="s">
        <v>243</v>
      </c>
      <c r="D324" s="77">
        <v>165.22399999999999</v>
      </c>
      <c r="E324" s="77">
        <v>165.22399999999999</v>
      </c>
      <c r="F324" s="77">
        <v>54.423999999999999</v>
      </c>
      <c r="G324" s="22">
        <f t="shared" si="40"/>
        <v>110.79999999999998</v>
      </c>
      <c r="H324" s="22">
        <f t="shared" si="41"/>
        <v>110.79999999999998</v>
      </c>
      <c r="I324" s="22">
        <f t="shared" si="42"/>
        <v>32.939524524282184</v>
      </c>
      <c r="K324" s="98"/>
    </row>
    <row r="325" spans="1:11" ht="25.5" customHeight="1">
      <c r="A325" s="70" t="s">
        <v>98</v>
      </c>
      <c r="B325" s="27" t="s">
        <v>29</v>
      </c>
      <c r="C325" s="62" t="s">
        <v>243</v>
      </c>
      <c r="D325" s="77">
        <v>105.15</v>
      </c>
      <c r="E325" s="77">
        <v>105.15</v>
      </c>
      <c r="F325" s="77">
        <v>105.15</v>
      </c>
      <c r="G325" s="22">
        <f t="shared" si="40"/>
        <v>0</v>
      </c>
      <c r="H325" s="22">
        <f t="shared" si="41"/>
        <v>0</v>
      </c>
      <c r="I325" s="22">
        <f t="shared" si="42"/>
        <v>100</v>
      </c>
      <c r="K325" s="98"/>
    </row>
    <row r="326" spans="1:11" ht="25.5" customHeight="1">
      <c r="A326" s="70" t="s">
        <v>100</v>
      </c>
      <c r="B326" s="27" t="s">
        <v>29</v>
      </c>
      <c r="C326" s="62" t="s">
        <v>244</v>
      </c>
      <c r="D326" s="77">
        <v>10.7</v>
      </c>
      <c r="E326" s="77">
        <v>10.7</v>
      </c>
      <c r="F326" s="77">
        <v>0</v>
      </c>
      <c r="G326" s="22">
        <f t="shared" si="40"/>
        <v>10.7</v>
      </c>
      <c r="H326" s="22">
        <f t="shared" si="41"/>
        <v>10.7</v>
      </c>
      <c r="I326" s="22">
        <f t="shared" si="42"/>
        <v>0</v>
      </c>
      <c r="K326" s="98"/>
    </row>
    <row r="327" spans="1:11" ht="25.5" customHeight="1">
      <c r="A327" s="70" t="s">
        <v>102</v>
      </c>
      <c r="B327" s="27" t="s">
        <v>29</v>
      </c>
      <c r="C327" s="62" t="s">
        <v>245</v>
      </c>
      <c r="D327" s="77">
        <v>203.48</v>
      </c>
      <c r="E327" s="77">
        <v>203.48</v>
      </c>
      <c r="F327" s="77">
        <v>142.815</v>
      </c>
      <c r="G327" s="22">
        <f t="shared" si="40"/>
        <v>60.664999999999992</v>
      </c>
      <c r="H327" s="22">
        <f t="shared" si="41"/>
        <v>60.664999999999992</v>
      </c>
      <c r="I327" s="22">
        <f t="shared" si="42"/>
        <v>70.18625909180264</v>
      </c>
      <c r="K327" s="98"/>
    </row>
    <row r="328" spans="1:11" ht="100.5" customHeight="1">
      <c r="A328" s="74" t="s">
        <v>794</v>
      </c>
      <c r="B328" s="27" t="s">
        <v>29</v>
      </c>
      <c r="C328" s="62" t="s">
        <v>804</v>
      </c>
      <c r="D328" s="77">
        <v>5000</v>
      </c>
      <c r="E328" s="77">
        <v>5000</v>
      </c>
      <c r="F328" s="77">
        <v>0</v>
      </c>
      <c r="G328" s="22">
        <f t="shared" si="40"/>
        <v>5000</v>
      </c>
      <c r="H328" s="22">
        <f t="shared" si="41"/>
        <v>5000</v>
      </c>
      <c r="I328" s="22">
        <f t="shared" si="42"/>
        <v>0</v>
      </c>
      <c r="K328" s="98"/>
    </row>
    <row r="329" spans="1:11" s="93" customFormat="1" ht="46.5" customHeight="1">
      <c r="A329" s="34" t="s">
        <v>25</v>
      </c>
      <c r="B329" s="26"/>
      <c r="C329" s="16" t="s">
        <v>246</v>
      </c>
      <c r="D329" s="18">
        <f>SUM(D330:D377)</f>
        <v>61846.257629999993</v>
      </c>
      <c r="E329" s="18">
        <f>SUM(E330:E377)</f>
        <v>61846.257629999993</v>
      </c>
      <c r="F329" s="18">
        <f>SUM(F330:F377)</f>
        <v>29225.13139000001</v>
      </c>
      <c r="G329" s="18">
        <f t="shared" si="40"/>
        <v>32621.126239999983</v>
      </c>
      <c r="H329" s="18">
        <f t="shared" si="41"/>
        <v>32621.126239999983</v>
      </c>
      <c r="I329" s="18">
        <f t="shared" si="42"/>
        <v>47.254486382735742</v>
      </c>
    </row>
    <row r="330" spans="1:11" ht="118.5" customHeight="1">
      <c r="A330" s="74" t="s">
        <v>569</v>
      </c>
      <c r="B330" s="27" t="s">
        <v>29</v>
      </c>
      <c r="C330" s="62" t="s">
        <v>666</v>
      </c>
      <c r="D330" s="77">
        <v>48.033000000000001</v>
      </c>
      <c r="E330" s="77">
        <v>48.033000000000001</v>
      </c>
      <c r="F330" s="77">
        <v>0</v>
      </c>
      <c r="G330" s="22">
        <f t="shared" si="40"/>
        <v>48.033000000000001</v>
      </c>
      <c r="H330" s="22">
        <f t="shared" si="41"/>
        <v>48.033000000000001</v>
      </c>
      <c r="I330" s="22">
        <f t="shared" si="42"/>
        <v>0</v>
      </c>
    </row>
    <row r="331" spans="1:11" ht="154.5" customHeight="1">
      <c r="A331" s="74" t="s">
        <v>570</v>
      </c>
      <c r="B331" s="27" t="s">
        <v>29</v>
      </c>
      <c r="C331" s="62" t="s">
        <v>808</v>
      </c>
      <c r="D331" s="77">
        <v>448.67099999999999</v>
      </c>
      <c r="E331" s="77">
        <v>448.67099999999999</v>
      </c>
      <c r="F331" s="77">
        <v>373.96749999999997</v>
      </c>
      <c r="G331" s="22">
        <f t="shared" si="40"/>
        <v>74.70350000000002</v>
      </c>
      <c r="H331" s="22">
        <f t="shared" si="41"/>
        <v>74.70350000000002</v>
      </c>
      <c r="I331" s="22">
        <f t="shared" si="42"/>
        <v>83.350049368022439</v>
      </c>
    </row>
    <row r="332" spans="1:11" ht="98.25" customHeight="1">
      <c r="A332" s="74" t="s">
        <v>658</v>
      </c>
      <c r="B332" s="27" t="s">
        <v>29</v>
      </c>
      <c r="C332" s="62" t="s">
        <v>667</v>
      </c>
      <c r="D332" s="77">
        <v>7207.9260000000004</v>
      </c>
      <c r="E332" s="77">
        <v>7207.9260000000004</v>
      </c>
      <c r="F332" s="77">
        <v>6006.6049999999996</v>
      </c>
      <c r="G332" s="22">
        <f t="shared" si="40"/>
        <v>1201.3210000000008</v>
      </c>
      <c r="H332" s="22">
        <f t="shared" si="41"/>
        <v>1201.3210000000008</v>
      </c>
      <c r="I332" s="22">
        <f t="shared" si="42"/>
        <v>83.333333333333329</v>
      </c>
    </row>
    <row r="333" spans="1:11" ht="102" customHeight="1">
      <c r="A333" s="74" t="s">
        <v>495</v>
      </c>
      <c r="B333" s="27" t="s">
        <v>29</v>
      </c>
      <c r="C333" s="62" t="s">
        <v>530</v>
      </c>
      <c r="D333" s="77">
        <v>60</v>
      </c>
      <c r="E333" s="77">
        <v>60</v>
      </c>
      <c r="F333" s="77">
        <v>60</v>
      </c>
      <c r="G333" s="22">
        <f t="shared" si="40"/>
        <v>0</v>
      </c>
      <c r="H333" s="22">
        <f t="shared" si="41"/>
        <v>0</v>
      </c>
      <c r="I333" s="22">
        <f t="shared" si="42"/>
        <v>100</v>
      </c>
    </row>
    <row r="334" spans="1:11" ht="142.5" customHeight="1">
      <c r="A334" s="74" t="s">
        <v>548</v>
      </c>
      <c r="B334" s="27" t="s">
        <v>29</v>
      </c>
      <c r="C334" s="62" t="s">
        <v>668</v>
      </c>
      <c r="D334" s="77">
        <v>1262.3</v>
      </c>
      <c r="E334" s="77">
        <v>1262.3</v>
      </c>
      <c r="F334" s="77">
        <v>0</v>
      </c>
      <c r="G334" s="22">
        <f t="shared" si="40"/>
        <v>1262.3</v>
      </c>
      <c r="H334" s="22">
        <f t="shared" si="41"/>
        <v>1262.3</v>
      </c>
      <c r="I334" s="22">
        <f t="shared" si="42"/>
        <v>0</v>
      </c>
    </row>
    <row r="335" spans="1:11" ht="62.25" customHeight="1">
      <c r="A335" s="70" t="s">
        <v>451</v>
      </c>
      <c r="B335" s="86">
        <v>441</v>
      </c>
      <c r="C335" s="62" t="s">
        <v>454</v>
      </c>
      <c r="D335" s="77">
        <v>50</v>
      </c>
      <c r="E335" s="77">
        <v>50</v>
      </c>
      <c r="F335" s="77">
        <v>50</v>
      </c>
      <c r="G335" s="22">
        <f t="shared" si="40"/>
        <v>0</v>
      </c>
      <c r="H335" s="22">
        <f t="shared" si="41"/>
        <v>0</v>
      </c>
      <c r="I335" s="22">
        <f t="shared" si="42"/>
        <v>100</v>
      </c>
    </row>
    <row r="336" spans="1:11" ht="58.5" customHeight="1">
      <c r="A336" s="70" t="s">
        <v>452</v>
      </c>
      <c r="B336" s="86">
        <v>441</v>
      </c>
      <c r="C336" s="62" t="s">
        <v>455</v>
      </c>
      <c r="D336" s="77">
        <v>12</v>
      </c>
      <c r="E336" s="77">
        <v>12</v>
      </c>
      <c r="F336" s="77">
        <v>12</v>
      </c>
      <c r="G336" s="22">
        <f t="shared" si="40"/>
        <v>0</v>
      </c>
      <c r="H336" s="22">
        <f t="shared" si="41"/>
        <v>0</v>
      </c>
      <c r="I336" s="22">
        <f t="shared" si="42"/>
        <v>100</v>
      </c>
    </row>
    <row r="337" spans="1:9" ht="80.25" customHeight="1">
      <c r="A337" s="70" t="s">
        <v>805</v>
      </c>
      <c r="B337" s="27" t="s">
        <v>29</v>
      </c>
      <c r="C337" s="62" t="s">
        <v>809</v>
      </c>
      <c r="D337" s="77">
        <v>216.22702000000001</v>
      </c>
      <c r="E337" s="77">
        <v>216.22702000000001</v>
      </c>
      <c r="F337" s="77">
        <v>216.22702000000001</v>
      </c>
      <c r="G337" s="22">
        <f t="shared" si="40"/>
        <v>0</v>
      </c>
      <c r="H337" s="22">
        <f t="shared" si="41"/>
        <v>0</v>
      </c>
      <c r="I337" s="22">
        <f t="shared" si="42"/>
        <v>100</v>
      </c>
    </row>
    <row r="338" spans="1:9" ht="48.75" customHeight="1">
      <c r="A338" s="70" t="s">
        <v>662</v>
      </c>
      <c r="B338" s="27" t="s">
        <v>29</v>
      </c>
      <c r="C338" s="62" t="s">
        <v>669</v>
      </c>
      <c r="D338" s="77">
        <v>130</v>
      </c>
      <c r="E338" s="77">
        <v>130</v>
      </c>
      <c r="F338" s="77">
        <v>0</v>
      </c>
      <c r="G338" s="22">
        <f t="shared" ref="G338:G377" si="44">E338-F338</f>
        <v>130</v>
      </c>
      <c r="H338" s="22">
        <f t="shared" ref="H338:H377" si="45">D338-F338</f>
        <v>130</v>
      </c>
      <c r="I338" s="22">
        <f t="shared" ref="I338:I377" si="46">F338/D338*100</f>
        <v>0</v>
      </c>
    </row>
    <row r="339" spans="1:9" ht="48.75" customHeight="1">
      <c r="A339" s="70" t="s">
        <v>663</v>
      </c>
      <c r="B339" s="27" t="s">
        <v>29</v>
      </c>
      <c r="C339" s="62" t="s">
        <v>670</v>
      </c>
      <c r="D339" s="77">
        <v>105</v>
      </c>
      <c r="E339" s="77">
        <v>105</v>
      </c>
      <c r="F339" s="77">
        <v>0</v>
      </c>
      <c r="G339" s="22">
        <f t="shared" si="44"/>
        <v>105</v>
      </c>
      <c r="H339" s="22">
        <f t="shared" si="45"/>
        <v>105</v>
      </c>
      <c r="I339" s="22">
        <f t="shared" si="46"/>
        <v>0</v>
      </c>
    </row>
    <row r="340" spans="1:9" ht="48.75" customHeight="1">
      <c r="A340" s="70" t="s">
        <v>247</v>
      </c>
      <c r="B340" s="27" t="s">
        <v>29</v>
      </c>
      <c r="C340" s="62" t="s">
        <v>248</v>
      </c>
      <c r="D340" s="77">
        <v>12.46</v>
      </c>
      <c r="E340" s="77">
        <v>12.46</v>
      </c>
      <c r="F340" s="77">
        <v>0</v>
      </c>
      <c r="G340" s="22">
        <f t="shared" si="44"/>
        <v>12.46</v>
      </c>
      <c r="H340" s="22">
        <f t="shared" si="45"/>
        <v>12.46</v>
      </c>
      <c r="I340" s="22">
        <f t="shared" si="46"/>
        <v>0</v>
      </c>
    </row>
    <row r="341" spans="1:9" ht="48.75" customHeight="1">
      <c r="A341" s="70" t="s">
        <v>664</v>
      </c>
      <c r="B341" s="27" t="s">
        <v>29</v>
      </c>
      <c r="C341" s="62" t="s">
        <v>249</v>
      </c>
      <c r="D341" s="77">
        <v>220</v>
      </c>
      <c r="E341" s="77">
        <v>220</v>
      </c>
      <c r="F341" s="77">
        <v>53.65</v>
      </c>
      <c r="G341" s="22">
        <f t="shared" si="44"/>
        <v>166.35</v>
      </c>
      <c r="H341" s="22">
        <f t="shared" si="45"/>
        <v>166.35</v>
      </c>
      <c r="I341" s="22">
        <f t="shared" si="46"/>
        <v>24.386363636363637</v>
      </c>
    </row>
    <row r="342" spans="1:9" ht="32.25" customHeight="1">
      <c r="A342" s="70" t="s">
        <v>66</v>
      </c>
      <c r="B342" s="27" t="s">
        <v>29</v>
      </c>
      <c r="C342" s="62" t="s">
        <v>250</v>
      </c>
      <c r="D342" s="77">
        <v>100</v>
      </c>
      <c r="E342" s="77">
        <v>100</v>
      </c>
      <c r="F342" s="77">
        <v>97.76</v>
      </c>
      <c r="G342" s="22">
        <f t="shared" si="44"/>
        <v>2.2399999999999949</v>
      </c>
      <c r="H342" s="22">
        <f t="shared" si="45"/>
        <v>2.2399999999999949</v>
      </c>
      <c r="I342" s="22">
        <f t="shared" si="46"/>
        <v>97.76</v>
      </c>
    </row>
    <row r="343" spans="1:9" ht="46.5" customHeight="1">
      <c r="A343" s="70" t="s">
        <v>453</v>
      </c>
      <c r="B343" s="27" t="s">
        <v>29</v>
      </c>
      <c r="C343" s="62" t="s">
        <v>456</v>
      </c>
      <c r="D343" s="77">
        <v>109</v>
      </c>
      <c r="E343" s="77">
        <v>109</v>
      </c>
      <c r="F343" s="77">
        <v>89.138999999999996</v>
      </c>
      <c r="G343" s="22">
        <f t="shared" si="44"/>
        <v>19.861000000000004</v>
      </c>
      <c r="H343" s="22">
        <f t="shared" si="45"/>
        <v>19.861000000000004</v>
      </c>
      <c r="I343" s="22">
        <f t="shared" si="46"/>
        <v>81.778899082568799</v>
      </c>
    </row>
    <row r="344" spans="1:9" ht="56.25" customHeight="1">
      <c r="A344" s="70" t="s">
        <v>67</v>
      </c>
      <c r="B344" s="27" t="s">
        <v>29</v>
      </c>
      <c r="C344" s="62" t="s">
        <v>251</v>
      </c>
      <c r="D344" s="77">
        <v>1775.97</v>
      </c>
      <c r="E344" s="77">
        <v>1775.97</v>
      </c>
      <c r="F344" s="77">
        <v>973.97</v>
      </c>
      <c r="G344" s="22">
        <f t="shared" si="44"/>
        <v>802</v>
      </c>
      <c r="H344" s="22">
        <f t="shared" si="45"/>
        <v>802</v>
      </c>
      <c r="I344" s="22">
        <f t="shared" si="46"/>
        <v>54.841579531185779</v>
      </c>
    </row>
    <row r="345" spans="1:9" ht="45" customHeight="1">
      <c r="A345" s="70" t="s">
        <v>68</v>
      </c>
      <c r="B345" s="27" t="s">
        <v>29</v>
      </c>
      <c r="C345" s="62" t="s">
        <v>252</v>
      </c>
      <c r="D345" s="77">
        <v>142.381</v>
      </c>
      <c r="E345" s="77">
        <v>142.381</v>
      </c>
      <c r="F345" s="77">
        <v>142.381</v>
      </c>
      <c r="G345" s="22">
        <f t="shared" si="44"/>
        <v>0</v>
      </c>
      <c r="H345" s="22">
        <f t="shared" si="45"/>
        <v>0</v>
      </c>
      <c r="I345" s="22">
        <f t="shared" si="46"/>
        <v>100</v>
      </c>
    </row>
    <row r="346" spans="1:9" ht="48.75" customHeight="1">
      <c r="A346" s="70" t="s">
        <v>665</v>
      </c>
      <c r="B346" s="27" t="s">
        <v>29</v>
      </c>
      <c r="C346" s="62" t="s">
        <v>253</v>
      </c>
      <c r="D346" s="77">
        <v>430</v>
      </c>
      <c r="E346" s="77">
        <v>430</v>
      </c>
      <c r="F346" s="77">
        <v>0</v>
      </c>
      <c r="G346" s="22">
        <f t="shared" si="44"/>
        <v>430</v>
      </c>
      <c r="H346" s="22">
        <f t="shared" si="45"/>
        <v>430</v>
      </c>
      <c r="I346" s="22">
        <f t="shared" si="46"/>
        <v>0</v>
      </c>
    </row>
    <row r="347" spans="1:9" ht="46.5" customHeight="1">
      <c r="A347" s="70" t="s">
        <v>457</v>
      </c>
      <c r="B347" s="27" t="s">
        <v>29</v>
      </c>
      <c r="C347" s="62" t="s">
        <v>254</v>
      </c>
      <c r="D347" s="77">
        <v>495.75</v>
      </c>
      <c r="E347" s="77">
        <v>495.75</v>
      </c>
      <c r="F347" s="77">
        <v>0</v>
      </c>
      <c r="G347" s="22">
        <f t="shared" si="44"/>
        <v>495.75</v>
      </c>
      <c r="H347" s="22">
        <f t="shared" si="45"/>
        <v>495.75</v>
      </c>
      <c r="I347" s="22">
        <f t="shared" si="46"/>
        <v>0</v>
      </c>
    </row>
    <row r="348" spans="1:9" ht="46.5" customHeight="1">
      <c r="A348" s="70" t="s">
        <v>806</v>
      </c>
      <c r="B348" s="27" t="s">
        <v>29</v>
      </c>
      <c r="C348" s="62" t="s">
        <v>255</v>
      </c>
      <c r="D348" s="77">
        <v>510</v>
      </c>
      <c r="E348" s="77">
        <v>510</v>
      </c>
      <c r="F348" s="77">
        <v>378.07249999999999</v>
      </c>
      <c r="G348" s="22">
        <f t="shared" si="44"/>
        <v>131.92750000000001</v>
      </c>
      <c r="H348" s="22">
        <f t="shared" si="45"/>
        <v>131.92750000000001</v>
      </c>
      <c r="I348" s="22">
        <f t="shared" si="46"/>
        <v>74.131862745098047</v>
      </c>
    </row>
    <row r="349" spans="1:9" ht="36.75" customHeight="1">
      <c r="A349" s="70" t="s">
        <v>458</v>
      </c>
      <c r="B349" s="27" t="s">
        <v>29</v>
      </c>
      <c r="C349" s="62" t="s">
        <v>256</v>
      </c>
      <c r="D349" s="77">
        <v>590</v>
      </c>
      <c r="E349" s="77">
        <v>590</v>
      </c>
      <c r="F349" s="77">
        <v>558.45690000000002</v>
      </c>
      <c r="G349" s="22">
        <f t="shared" si="44"/>
        <v>31.543099999999981</v>
      </c>
      <c r="H349" s="22">
        <f t="shared" si="45"/>
        <v>31.543099999999981</v>
      </c>
      <c r="I349" s="22">
        <f t="shared" si="46"/>
        <v>94.653711864406787</v>
      </c>
    </row>
    <row r="350" spans="1:9" ht="35.25" customHeight="1">
      <c r="A350" s="70" t="s">
        <v>459</v>
      </c>
      <c r="B350" s="27" t="s">
        <v>29</v>
      </c>
      <c r="C350" s="62" t="s">
        <v>257</v>
      </c>
      <c r="D350" s="77">
        <v>19.5</v>
      </c>
      <c r="E350" s="77">
        <v>19.5</v>
      </c>
      <c r="F350" s="77">
        <v>19.5</v>
      </c>
      <c r="G350" s="22">
        <f t="shared" si="44"/>
        <v>0</v>
      </c>
      <c r="H350" s="22">
        <f t="shared" si="45"/>
        <v>0</v>
      </c>
      <c r="I350" s="22">
        <f t="shared" si="46"/>
        <v>100</v>
      </c>
    </row>
    <row r="351" spans="1:9" ht="50.25" customHeight="1">
      <c r="A351" s="70" t="s">
        <v>460</v>
      </c>
      <c r="B351" s="27" t="s">
        <v>29</v>
      </c>
      <c r="C351" s="62" t="s">
        <v>258</v>
      </c>
      <c r="D351" s="77">
        <v>20</v>
      </c>
      <c r="E351" s="77">
        <v>20</v>
      </c>
      <c r="F351" s="77">
        <v>20</v>
      </c>
      <c r="G351" s="22">
        <f t="shared" si="44"/>
        <v>0</v>
      </c>
      <c r="H351" s="22">
        <f t="shared" si="45"/>
        <v>0</v>
      </c>
      <c r="I351" s="22">
        <f t="shared" si="46"/>
        <v>100</v>
      </c>
    </row>
    <row r="352" spans="1:9" ht="155.25" customHeight="1">
      <c r="A352" s="74" t="s">
        <v>807</v>
      </c>
      <c r="B352" s="86">
        <v>441</v>
      </c>
      <c r="C352" s="62" t="s">
        <v>671</v>
      </c>
      <c r="D352" s="77">
        <v>140.02000000000001</v>
      </c>
      <c r="E352" s="77">
        <v>140.02000000000001</v>
      </c>
      <c r="F352" s="77">
        <v>0</v>
      </c>
      <c r="G352" s="22">
        <f t="shared" si="44"/>
        <v>140.02000000000001</v>
      </c>
      <c r="H352" s="22">
        <f t="shared" si="45"/>
        <v>140.02000000000001</v>
      </c>
      <c r="I352" s="22">
        <f t="shared" si="46"/>
        <v>0</v>
      </c>
    </row>
    <row r="353" spans="1:9" ht="31.5" customHeight="1">
      <c r="A353" s="70" t="s">
        <v>88</v>
      </c>
      <c r="B353" s="27" t="s">
        <v>29</v>
      </c>
      <c r="C353" s="62" t="s">
        <v>259</v>
      </c>
      <c r="D353" s="77">
        <v>28889.322800000002</v>
      </c>
      <c r="E353" s="77">
        <v>28889.322800000002</v>
      </c>
      <c r="F353" s="77">
        <v>11620.728810000001</v>
      </c>
      <c r="G353" s="22">
        <f t="shared" si="44"/>
        <v>17268.593990000001</v>
      </c>
      <c r="H353" s="22">
        <f t="shared" si="45"/>
        <v>17268.593990000001</v>
      </c>
      <c r="I353" s="22">
        <f t="shared" si="46"/>
        <v>40.224995547489954</v>
      </c>
    </row>
    <row r="354" spans="1:9" ht="50.25" customHeight="1">
      <c r="A354" s="70" t="s">
        <v>410</v>
      </c>
      <c r="B354" s="27" t="s">
        <v>29</v>
      </c>
      <c r="C354" s="62" t="s">
        <v>461</v>
      </c>
      <c r="D354" s="77">
        <v>4.5</v>
      </c>
      <c r="E354" s="77">
        <v>4.5</v>
      </c>
      <c r="F354" s="77">
        <v>1.3595900000000001</v>
      </c>
      <c r="G354" s="22">
        <f t="shared" si="44"/>
        <v>3.1404100000000001</v>
      </c>
      <c r="H354" s="22">
        <f t="shared" si="45"/>
        <v>3.1404100000000001</v>
      </c>
      <c r="I354" s="22">
        <f t="shared" si="46"/>
        <v>30.213111111111111</v>
      </c>
    </row>
    <row r="355" spans="1:9" ht="34.5" customHeight="1">
      <c r="A355" s="70" t="s">
        <v>90</v>
      </c>
      <c r="B355" s="27" t="s">
        <v>29</v>
      </c>
      <c r="C355" s="62" t="s">
        <v>260</v>
      </c>
      <c r="D355" s="77">
        <v>625</v>
      </c>
      <c r="E355" s="77">
        <v>625</v>
      </c>
      <c r="F355" s="77">
        <v>45.727060000000002</v>
      </c>
      <c r="G355" s="22">
        <f t="shared" si="44"/>
        <v>579.27293999999995</v>
      </c>
      <c r="H355" s="22">
        <f t="shared" si="45"/>
        <v>579.27293999999995</v>
      </c>
      <c r="I355" s="22">
        <f t="shared" si="46"/>
        <v>7.3163296000000004</v>
      </c>
    </row>
    <row r="356" spans="1:9" ht="34.5" customHeight="1">
      <c r="A356" s="70" t="s">
        <v>51</v>
      </c>
      <c r="B356" s="27" t="s">
        <v>29</v>
      </c>
      <c r="C356" s="62" t="s">
        <v>261</v>
      </c>
      <c r="D356" s="77">
        <v>171</v>
      </c>
      <c r="E356" s="77">
        <v>171</v>
      </c>
      <c r="F356" s="77">
        <v>93.781800000000004</v>
      </c>
      <c r="G356" s="22">
        <f t="shared" si="44"/>
        <v>77.218199999999996</v>
      </c>
      <c r="H356" s="22">
        <f t="shared" si="45"/>
        <v>77.218199999999996</v>
      </c>
      <c r="I356" s="22">
        <f t="shared" si="46"/>
        <v>54.843157894736848</v>
      </c>
    </row>
    <row r="357" spans="1:9" ht="34.5" customHeight="1">
      <c r="A357" s="70" t="s">
        <v>92</v>
      </c>
      <c r="B357" s="27" t="s">
        <v>29</v>
      </c>
      <c r="C357" s="62" t="s">
        <v>262</v>
      </c>
      <c r="D357" s="77">
        <v>477</v>
      </c>
      <c r="E357" s="77">
        <v>477</v>
      </c>
      <c r="F357" s="77">
        <v>178.92171999999999</v>
      </c>
      <c r="G357" s="22">
        <f t="shared" si="44"/>
        <v>298.07828000000001</v>
      </c>
      <c r="H357" s="22">
        <f t="shared" si="45"/>
        <v>298.07828000000001</v>
      </c>
      <c r="I357" s="22">
        <f t="shared" si="46"/>
        <v>37.509794549266246</v>
      </c>
    </row>
    <row r="358" spans="1:9" ht="34.5" customHeight="1">
      <c r="A358" s="70" t="s">
        <v>94</v>
      </c>
      <c r="B358" s="27" t="s">
        <v>29</v>
      </c>
      <c r="C358" s="62" t="s">
        <v>263</v>
      </c>
      <c r="D358" s="77">
        <v>270</v>
      </c>
      <c r="E358" s="77">
        <v>270</v>
      </c>
      <c r="F358" s="77">
        <v>114.848</v>
      </c>
      <c r="G358" s="22">
        <f t="shared" si="44"/>
        <v>155.15199999999999</v>
      </c>
      <c r="H358" s="22">
        <f t="shared" si="45"/>
        <v>155.15199999999999</v>
      </c>
      <c r="I358" s="22">
        <f t="shared" si="46"/>
        <v>42.536296296296292</v>
      </c>
    </row>
    <row r="359" spans="1:9" ht="34.5" customHeight="1">
      <c r="A359" s="70" t="s">
        <v>96</v>
      </c>
      <c r="B359" s="27" t="s">
        <v>29</v>
      </c>
      <c r="C359" s="62" t="s">
        <v>264</v>
      </c>
      <c r="D359" s="77">
        <v>6046.2640499999998</v>
      </c>
      <c r="E359" s="77">
        <v>6046.2640499999998</v>
      </c>
      <c r="F359" s="77">
        <v>2645.1563500000002</v>
      </c>
      <c r="G359" s="22">
        <f t="shared" si="44"/>
        <v>3401.1076999999996</v>
      </c>
      <c r="H359" s="22">
        <f t="shared" si="45"/>
        <v>3401.1076999999996</v>
      </c>
      <c r="I359" s="22">
        <f t="shared" si="46"/>
        <v>43.748607869681116</v>
      </c>
    </row>
    <row r="360" spans="1:9" ht="34.5" customHeight="1">
      <c r="A360" s="70" t="s">
        <v>59</v>
      </c>
      <c r="B360" s="27" t="s">
        <v>29</v>
      </c>
      <c r="C360" s="62" t="s">
        <v>265</v>
      </c>
      <c r="D360" s="77">
        <v>255</v>
      </c>
      <c r="E360" s="77">
        <v>255</v>
      </c>
      <c r="F360" s="77">
        <v>116.24</v>
      </c>
      <c r="G360" s="22">
        <f t="shared" si="44"/>
        <v>138.76</v>
      </c>
      <c r="H360" s="22">
        <f t="shared" si="45"/>
        <v>138.76</v>
      </c>
      <c r="I360" s="22">
        <f t="shared" si="46"/>
        <v>45.584313725490198</v>
      </c>
    </row>
    <row r="361" spans="1:9" ht="34.5" customHeight="1">
      <c r="A361" s="70" t="s">
        <v>708</v>
      </c>
      <c r="B361" s="27" t="s">
        <v>29</v>
      </c>
      <c r="C361" s="62" t="s">
        <v>810</v>
      </c>
      <c r="D361" s="77">
        <v>660.98788000000002</v>
      </c>
      <c r="E361" s="77">
        <v>660.98788000000002</v>
      </c>
      <c r="F361" s="77">
        <v>223.72344000000001</v>
      </c>
      <c r="G361" s="22">
        <f t="shared" si="44"/>
        <v>437.26444000000004</v>
      </c>
      <c r="H361" s="22">
        <f t="shared" si="45"/>
        <v>437.26444000000004</v>
      </c>
      <c r="I361" s="22">
        <f t="shared" si="46"/>
        <v>33.846829385131841</v>
      </c>
    </row>
    <row r="362" spans="1:9" ht="34.5" customHeight="1">
      <c r="A362" s="70" t="s">
        <v>98</v>
      </c>
      <c r="B362" s="27" t="s">
        <v>29</v>
      </c>
      <c r="C362" s="62" t="s">
        <v>266</v>
      </c>
      <c r="D362" s="77">
        <v>787.36300000000006</v>
      </c>
      <c r="E362" s="77">
        <v>787.36300000000006</v>
      </c>
      <c r="F362" s="77">
        <v>532.01448000000005</v>
      </c>
      <c r="G362" s="22">
        <f t="shared" si="44"/>
        <v>255.34852000000001</v>
      </c>
      <c r="H362" s="22">
        <f t="shared" si="45"/>
        <v>255.34852000000001</v>
      </c>
      <c r="I362" s="22">
        <f t="shared" si="46"/>
        <v>67.569149172617969</v>
      </c>
    </row>
    <row r="363" spans="1:9" ht="34.5" customHeight="1">
      <c r="A363" s="70" t="s">
        <v>98</v>
      </c>
      <c r="B363" s="27" t="s">
        <v>29</v>
      </c>
      <c r="C363" s="62" t="s">
        <v>266</v>
      </c>
      <c r="D363" s="77">
        <v>506.30781999999999</v>
      </c>
      <c r="E363" s="77">
        <v>506.30781999999999</v>
      </c>
      <c r="F363" s="77">
        <v>0</v>
      </c>
      <c r="G363" s="22">
        <f t="shared" si="44"/>
        <v>506.30781999999999</v>
      </c>
      <c r="H363" s="22">
        <f t="shared" si="45"/>
        <v>506.30781999999999</v>
      </c>
      <c r="I363" s="22">
        <f t="shared" si="46"/>
        <v>0</v>
      </c>
    </row>
    <row r="364" spans="1:9" ht="34.5" customHeight="1">
      <c r="A364" s="70" t="s">
        <v>100</v>
      </c>
      <c r="B364" s="27" t="s">
        <v>29</v>
      </c>
      <c r="C364" s="62" t="s">
        <v>267</v>
      </c>
      <c r="D364" s="77">
        <v>53.84</v>
      </c>
      <c r="E364" s="77">
        <v>53.84</v>
      </c>
      <c r="F364" s="77">
        <v>53.84</v>
      </c>
      <c r="G364" s="22">
        <f t="shared" si="44"/>
        <v>0</v>
      </c>
      <c r="H364" s="22">
        <f t="shared" si="45"/>
        <v>0</v>
      </c>
      <c r="I364" s="22">
        <f t="shared" si="46"/>
        <v>100</v>
      </c>
    </row>
    <row r="365" spans="1:9" ht="27" customHeight="1">
      <c r="A365" s="70" t="s">
        <v>102</v>
      </c>
      <c r="B365" s="27" t="s">
        <v>29</v>
      </c>
      <c r="C365" s="62" t="s">
        <v>268</v>
      </c>
      <c r="D365" s="77">
        <v>391.98905999999999</v>
      </c>
      <c r="E365" s="77">
        <v>391.98905999999999</v>
      </c>
      <c r="F365" s="77">
        <v>213.86855</v>
      </c>
      <c r="G365" s="22">
        <f t="shared" si="44"/>
        <v>178.12051</v>
      </c>
      <c r="H365" s="22">
        <f t="shared" si="45"/>
        <v>178.12051</v>
      </c>
      <c r="I365" s="22">
        <f t="shared" si="46"/>
        <v>54.559826235966888</v>
      </c>
    </row>
    <row r="366" spans="1:9" ht="27" customHeight="1">
      <c r="A366" s="70" t="s">
        <v>88</v>
      </c>
      <c r="B366" s="27" t="s">
        <v>29</v>
      </c>
      <c r="C366" s="62" t="s">
        <v>269</v>
      </c>
      <c r="D366" s="77">
        <v>6769.5680000000002</v>
      </c>
      <c r="E366" s="77">
        <v>6769.5680000000002</v>
      </c>
      <c r="F366" s="77">
        <v>3713.28361</v>
      </c>
      <c r="G366" s="22">
        <f t="shared" si="44"/>
        <v>3056.2843900000003</v>
      </c>
      <c r="H366" s="22">
        <f t="shared" si="45"/>
        <v>3056.2843900000003</v>
      </c>
      <c r="I366" s="22">
        <f t="shared" si="46"/>
        <v>54.852593400346962</v>
      </c>
    </row>
    <row r="367" spans="1:9" ht="27" customHeight="1">
      <c r="A367" s="70" t="s">
        <v>410</v>
      </c>
      <c r="B367" s="27" t="s">
        <v>29</v>
      </c>
      <c r="C367" s="62" t="s">
        <v>672</v>
      </c>
      <c r="D367" s="77">
        <v>0.9</v>
      </c>
      <c r="E367" s="77">
        <v>0.9</v>
      </c>
      <c r="F367" s="77">
        <v>0.375</v>
      </c>
      <c r="G367" s="22">
        <f t="shared" si="44"/>
        <v>0.52500000000000002</v>
      </c>
      <c r="H367" s="22">
        <f t="shared" si="45"/>
        <v>0.52500000000000002</v>
      </c>
      <c r="I367" s="22">
        <f t="shared" si="46"/>
        <v>41.666666666666664</v>
      </c>
    </row>
    <row r="368" spans="1:9" ht="40.5" customHeight="1">
      <c r="A368" s="70" t="s">
        <v>90</v>
      </c>
      <c r="B368" s="27" t="s">
        <v>29</v>
      </c>
      <c r="C368" s="62" t="s">
        <v>270</v>
      </c>
      <c r="D368" s="77">
        <v>270</v>
      </c>
      <c r="E368" s="77">
        <v>270</v>
      </c>
      <c r="F368" s="77">
        <v>19.90363</v>
      </c>
      <c r="G368" s="22">
        <f t="shared" si="44"/>
        <v>250.09637000000001</v>
      </c>
      <c r="H368" s="22">
        <f t="shared" si="45"/>
        <v>250.09637000000001</v>
      </c>
      <c r="I368" s="22">
        <f t="shared" si="46"/>
        <v>7.3717148148148146</v>
      </c>
    </row>
    <row r="369" spans="1:9" ht="27" customHeight="1">
      <c r="A369" s="70" t="s">
        <v>51</v>
      </c>
      <c r="B369" s="27" t="s">
        <v>29</v>
      </c>
      <c r="C369" s="62" t="s">
        <v>271</v>
      </c>
      <c r="D369" s="77">
        <v>118.8</v>
      </c>
      <c r="E369" s="77">
        <v>118.8</v>
      </c>
      <c r="F369" s="77">
        <v>28.805</v>
      </c>
      <c r="G369" s="22">
        <f t="shared" si="44"/>
        <v>89.995000000000005</v>
      </c>
      <c r="H369" s="22">
        <f t="shared" si="45"/>
        <v>89.995000000000005</v>
      </c>
      <c r="I369" s="22">
        <f t="shared" si="46"/>
        <v>24.246632996632997</v>
      </c>
    </row>
    <row r="370" spans="1:9" ht="27" customHeight="1">
      <c r="A370" s="70" t="s">
        <v>92</v>
      </c>
      <c r="B370" s="27" t="s">
        <v>29</v>
      </c>
      <c r="C370" s="62" t="s">
        <v>272</v>
      </c>
      <c r="D370" s="77">
        <v>116.8</v>
      </c>
      <c r="E370" s="77">
        <v>116.8</v>
      </c>
      <c r="F370" s="77">
        <v>43.8444</v>
      </c>
      <c r="G370" s="22">
        <f t="shared" si="44"/>
        <v>72.955600000000004</v>
      </c>
      <c r="H370" s="22">
        <f t="shared" si="45"/>
        <v>72.955600000000004</v>
      </c>
      <c r="I370" s="22">
        <f t="shared" si="46"/>
        <v>37.538013698630138</v>
      </c>
    </row>
    <row r="371" spans="1:9" ht="27" customHeight="1">
      <c r="A371" s="70" t="s">
        <v>94</v>
      </c>
      <c r="B371" s="27" t="s">
        <v>29</v>
      </c>
      <c r="C371" s="62" t="s">
        <v>462</v>
      </c>
      <c r="D371" s="77">
        <v>90</v>
      </c>
      <c r="E371" s="77">
        <v>90</v>
      </c>
      <c r="F371" s="77">
        <v>72.3</v>
      </c>
      <c r="G371" s="22">
        <f t="shared" si="44"/>
        <v>17.700000000000003</v>
      </c>
      <c r="H371" s="22">
        <f t="shared" si="45"/>
        <v>17.700000000000003</v>
      </c>
      <c r="I371" s="22">
        <f t="shared" si="46"/>
        <v>80.333333333333329</v>
      </c>
    </row>
    <row r="372" spans="1:9" ht="27" customHeight="1">
      <c r="A372" s="70" t="s">
        <v>96</v>
      </c>
      <c r="B372" s="27" t="s">
        <v>29</v>
      </c>
      <c r="C372" s="62" t="s">
        <v>273</v>
      </c>
      <c r="D372" s="77">
        <v>681.68320000000006</v>
      </c>
      <c r="E372" s="77">
        <v>681.68320000000006</v>
      </c>
      <c r="F372" s="77">
        <v>310.96003000000002</v>
      </c>
      <c r="G372" s="22">
        <f t="shared" si="44"/>
        <v>370.72317000000004</v>
      </c>
      <c r="H372" s="22">
        <f t="shared" si="45"/>
        <v>370.72317000000004</v>
      </c>
      <c r="I372" s="22">
        <f t="shared" si="46"/>
        <v>45.6165019176063</v>
      </c>
    </row>
    <row r="373" spans="1:9" ht="27" customHeight="1">
      <c r="A373" s="70" t="s">
        <v>59</v>
      </c>
      <c r="B373" s="27" t="s">
        <v>29</v>
      </c>
      <c r="C373" s="62" t="s">
        <v>463</v>
      </c>
      <c r="D373" s="77">
        <v>8.89</v>
      </c>
      <c r="E373" s="77">
        <v>8.89</v>
      </c>
      <c r="F373" s="77">
        <v>0</v>
      </c>
      <c r="G373" s="22">
        <f t="shared" si="44"/>
        <v>8.89</v>
      </c>
      <c r="H373" s="22">
        <f t="shared" si="45"/>
        <v>8.89</v>
      </c>
      <c r="I373" s="22">
        <f t="shared" si="46"/>
        <v>0</v>
      </c>
    </row>
    <row r="374" spans="1:9" ht="27" customHeight="1">
      <c r="A374" s="70" t="s">
        <v>708</v>
      </c>
      <c r="B374" s="27" t="s">
        <v>29</v>
      </c>
      <c r="C374" s="62" t="s">
        <v>811</v>
      </c>
      <c r="D374" s="77">
        <v>59.171799999999998</v>
      </c>
      <c r="E374" s="77">
        <v>59.171799999999998</v>
      </c>
      <c r="F374" s="77">
        <v>3</v>
      </c>
      <c r="G374" s="22">
        <f t="shared" si="44"/>
        <v>56.171799999999998</v>
      </c>
      <c r="H374" s="22">
        <f t="shared" si="45"/>
        <v>56.171799999999998</v>
      </c>
      <c r="I374" s="22">
        <f t="shared" si="46"/>
        <v>5.069982660659301</v>
      </c>
    </row>
    <row r="375" spans="1:9" ht="27" customHeight="1">
      <c r="A375" s="70" t="s">
        <v>98</v>
      </c>
      <c r="B375" s="27" t="s">
        <v>29</v>
      </c>
      <c r="C375" s="62" t="s">
        <v>274</v>
      </c>
      <c r="D375" s="77">
        <v>265.69900000000001</v>
      </c>
      <c r="E375" s="77">
        <v>265.69900000000001</v>
      </c>
      <c r="F375" s="77">
        <v>36.143000000000001</v>
      </c>
      <c r="G375" s="22">
        <f t="shared" si="44"/>
        <v>229.55600000000001</v>
      </c>
      <c r="H375" s="22">
        <f t="shared" si="45"/>
        <v>229.55600000000001</v>
      </c>
      <c r="I375" s="22">
        <f t="shared" si="46"/>
        <v>13.602986838490171</v>
      </c>
    </row>
    <row r="376" spans="1:9" ht="27" customHeight="1">
      <c r="A376" s="70" t="s">
        <v>98</v>
      </c>
      <c r="B376" s="27" t="s">
        <v>29</v>
      </c>
      <c r="C376" s="62" t="s">
        <v>274</v>
      </c>
      <c r="D376" s="77">
        <v>104.288</v>
      </c>
      <c r="E376" s="77">
        <v>104.288</v>
      </c>
      <c r="F376" s="77">
        <v>104.288</v>
      </c>
      <c r="G376" s="22">
        <f t="shared" si="44"/>
        <v>0</v>
      </c>
      <c r="H376" s="22">
        <f t="shared" si="45"/>
        <v>0</v>
      </c>
      <c r="I376" s="22">
        <f t="shared" si="46"/>
        <v>100</v>
      </c>
    </row>
    <row r="377" spans="1:9" ht="27" customHeight="1">
      <c r="A377" s="70" t="s">
        <v>102</v>
      </c>
      <c r="B377" s="27" t="s">
        <v>29</v>
      </c>
      <c r="C377" s="62" t="s">
        <v>275</v>
      </c>
      <c r="D377" s="77">
        <v>116.645</v>
      </c>
      <c r="E377" s="77">
        <v>116.645</v>
      </c>
      <c r="F377" s="77">
        <v>0.28999999999999998</v>
      </c>
      <c r="G377" s="22">
        <f t="shared" si="44"/>
        <v>116.35499999999999</v>
      </c>
      <c r="H377" s="22">
        <f t="shared" si="45"/>
        <v>116.35499999999999</v>
      </c>
      <c r="I377" s="22">
        <f t="shared" si="46"/>
        <v>0.24861760041150499</v>
      </c>
    </row>
    <row r="378" spans="1:9" s="93" customFormat="1" ht="44.25" customHeight="1">
      <c r="A378" s="15" t="s">
        <v>674</v>
      </c>
      <c r="B378" s="42"/>
      <c r="C378" s="75">
        <v>830000000</v>
      </c>
      <c r="D378" s="18">
        <f>SUM(D379:D394)</f>
        <v>17652.268059999999</v>
      </c>
      <c r="E378" s="18">
        <f>SUM(E379:E394)</f>
        <v>17652.268059999999</v>
      </c>
      <c r="F378" s="18">
        <f>SUM(F379:F394)</f>
        <v>8003.7440399999996</v>
      </c>
      <c r="G378" s="18">
        <f t="shared" si="40"/>
        <v>9648.5240199999989</v>
      </c>
      <c r="H378" s="18">
        <f t="shared" si="41"/>
        <v>9648.5240199999989</v>
      </c>
      <c r="I378" s="18">
        <f t="shared" si="42"/>
        <v>45.341165298392824</v>
      </c>
    </row>
    <row r="379" spans="1:9" ht="111" customHeight="1">
      <c r="A379" s="74" t="s">
        <v>569</v>
      </c>
      <c r="B379" s="62" t="s">
        <v>29</v>
      </c>
      <c r="C379" s="62" t="s">
        <v>675</v>
      </c>
      <c r="D379" s="77">
        <v>23.074000000000002</v>
      </c>
      <c r="E379" s="77">
        <v>23.074000000000002</v>
      </c>
      <c r="F379" s="77">
        <v>0</v>
      </c>
      <c r="G379" s="22">
        <v>0</v>
      </c>
      <c r="H379" s="22">
        <f t="shared" si="41"/>
        <v>23.074000000000002</v>
      </c>
      <c r="I379" s="22">
        <f t="shared" si="42"/>
        <v>0</v>
      </c>
    </row>
    <row r="380" spans="1:9" ht="101.25" customHeight="1">
      <c r="A380" s="74" t="s">
        <v>569</v>
      </c>
      <c r="B380" s="62" t="s">
        <v>29</v>
      </c>
      <c r="C380" s="62" t="s">
        <v>675</v>
      </c>
      <c r="D380" s="77">
        <v>6.968</v>
      </c>
      <c r="E380" s="77">
        <v>6.968</v>
      </c>
      <c r="F380" s="77">
        <v>0</v>
      </c>
      <c r="G380" s="22">
        <f t="shared" ref="G380:G395" si="47">E380-F380</f>
        <v>6.968</v>
      </c>
      <c r="H380" s="22">
        <f t="shared" ref="H380:H412" si="48">D380-F380</f>
        <v>6.968</v>
      </c>
      <c r="I380" s="22">
        <f t="shared" ref="I380:I412" si="49">F380/D380*100</f>
        <v>0</v>
      </c>
    </row>
    <row r="381" spans="1:9" ht="30" customHeight="1">
      <c r="A381" s="70" t="s">
        <v>88</v>
      </c>
      <c r="B381" s="62" t="s">
        <v>29</v>
      </c>
      <c r="C381" s="62" t="s">
        <v>276</v>
      </c>
      <c r="D381" s="77">
        <v>10054.897000000001</v>
      </c>
      <c r="E381" s="77">
        <v>10054.897000000001</v>
      </c>
      <c r="F381" s="77">
        <v>4861.8558199999998</v>
      </c>
      <c r="G381" s="22">
        <f t="shared" si="47"/>
        <v>5193.0411800000011</v>
      </c>
      <c r="H381" s="22">
        <f t="shared" si="48"/>
        <v>5193.0411800000011</v>
      </c>
      <c r="I381" s="22">
        <f t="shared" si="49"/>
        <v>48.353114109473218</v>
      </c>
    </row>
    <row r="382" spans="1:9" ht="30" customHeight="1">
      <c r="A382" s="70" t="s">
        <v>88</v>
      </c>
      <c r="B382" s="62" t="s">
        <v>29</v>
      </c>
      <c r="C382" s="62" t="s">
        <v>276</v>
      </c>
      <c r="D382" s="77">
        <v>3036.5790000000002</v>
      </c>
      <c r="E382" s="77">
        <v>3036.5790000000002</v>
      </c>
      <c r="F382" s="77">
        <v>1309.2836299999999</v>
      </c>
      <c r="G382" s="22">
        <f t="shared" si="47"/>
        <v>1727.2953700000003</v>
      </c>
      <c r="H382" s="22">
        <f t="shared" si="48"/>
        <v>1727.2953700000003</v>
      </c>
      <c r="I382" s="22">
        <f t="shared" si="49"/>
        <v>43.117061337775169</v>
      </c>
    </row>
    <row r="383" spans="1:9" ht="30" customHeight="1">
      <c r="A383" s="70" t="s">
        <v>410</v>
      </c>
      <c r="B383" s="62" t="s">
        <v>29</v>
      </c>
      <c r="C383" s="62" t="s">
        <v>464</v>
      </c>
      <c r="D383" s="77">
        <v>0.9</v>
      </c>
      <c r="E383" s="77">
        <v>0.9</v>
      </c>
      <c r="F383" s="77">
        <v>0.28106999999999999</v>
      </c>
      <c r="G383" s="22">
        <f t="shared" si="47"/>
        <v>0.61892999999999998</v>
      </c>
      <c r="H383" s="22">
        <f t="shared" si="48"/>
        <v>0.61892999999999998</v>
      </c>
      <c r="I383" s="22">
        <f t="shared" si="49"/>
        <v>31.229999999999997</v>
      </c>
    </row>
    <row r="384" spans="1:9" ht="30" customHeight="1">
      <c r="A384" s="70" t="s">
        <v>90</v>
      </c>
      <c r="B384" s="62" t="s">
        <v>29</v>
      </c>
      <c r="C384" s="62" t="s">
        <v>277</v>
      </c>
      <c r="D384" s="77">
        <v>385</v>
      </c>
      <c r="E384" s="77">
        <v>385</v>
      </c>
      <c r="F384" s="77">
        <v>262.13260000000002</v>
      </c>
      <c r="G384" s="22">
        <f t="shared" si="47"/>
        <v>122.86739999999998</v>
      </c>
      <c r="H384" s="22">
        <f t="shared" si="48"/>
        <v>122.86739999999998</v>
      </c>
      <c r="I384" s="22">
        <f t="shared" si="49"/>
        <v>68.086389610389617</v>
      </c>
    </row>
    <row r="385" spans="1:9" ht="30" customHeight="1">
      <c r="A385" s="70" t="s">
        <v>51</v>
      </c>
      <c r="B385" s="62" t="s">
        <v>29</v>
      </c>
      <c r="C385" s="62" t="s">
        <v>278</v>
      </c>
      <c r="D385" s="77">
        <v>113.5</v>
      </c>
      <c r="E385" s="77">
        <v>113.5</v>
      </c>
      <c r="F385" s="77">
        <v>77.52</v>
      </c>
      <c r="G385" s="22">
        <f t="shared" si="47"/>
        <v>35.980000000000004</v>
      </c>
      <c r="H385" s="22">
        <f t="shared" si="48"/>
        <v>35.980000000000004</v>
      </c>
      <c r="I385" s="22">
        <f t="shared" si="49"/>
        <v>68.29955947136564</v>
      </c>
    </row>
    <row r="386" spans="1:9" ht="30" customHeight="1">
      <c r="A386" s="70" t="s">
        <v>92</v>
      </c>
      <c r="B386" s="62" t="s">
        <v>29</v>
      </c>
      <c r="C386" s="62" t="s">
        <v>279</v>
      </c>
      <c r="D386" s="77">
        <v>341.76</v>
      </c>
      <c r="E386" s="77">
        <v>341.76</v>
      </c>
      <c r="F386" s="77">
        <v>141.38419999999999</v>
      </c>
      <c r="G386" s="22">
        <f t="shared" si="47"/>
        <v>200.3758</v>
      </c>
      <c r="H386" s="22">
        <f t="shared" si="48"/>
        <v>200.3758</v>
      </c>
      <c r="I386" s="22">
        <f t="shared" si="49"/>
        <v>41.369440543071164</v>
      </c>
    </row>
    <row r="387" spans="1:9" ht="30" customHeight="1">
      <c r="A387" s="70" t="s">
        <v>94</v>
      </c>
      <c r="B387" s="62" t="s">
        <v>29</v>
      </c>
      <c r="C387" s="62" t="s">
        <v>465</v>
      </c>
      <c r="D387" s="77">
        <v>40</v>
      </c>
      <c r="E387" s="77">
        <v>40</v>
      </c>
      <c r="F387" s="77">
        <v>7.3630199999999997</v>
      </c>
      <c r="G387" s="22">
        <f t="shared" si="47"/>
        <v>32.636980000000001</v>
      </c>
      <c r="H387" s="22">
        <f t="shared" si="48"/>
        <v>32.636980000000001</v>
      </c>
      <c r="I387" s="22">
        <f t="shared" si="49"/>
        <v>18.407550000000001</v>
      </c>
    </row>
    <row r="388" spans="1:9" ht="30" customHeight="1">
      <c r="A388" s="70" t="s">
        <v>96</v>
      </c>
      <c r="B388" s="62" t="s">
        <v>29</v>
      </c>
      <c r="C388" s="62" t="s">
        <v>280</v>
      </c>
      <c r="D388" s="77">
        <v>1830.873</v>
      </c>
      <c r="E388" s="77">
        <v>1830.873</v>
      </c>
      <c r="F388" s="77">
        <v>869.67592000000002</v>
      </c>
      <c r="G388" s="22">
        <f t="shared" si="47"/>
        <v>961.19708000000003</v>
      </c>
      <c r="H388" s="22">
        <f t="shared" si="48"/>
        <v>961.19708000000003</v>
      </c>
      <c r="I388" s="22">
        <f t="shared" si="49"/>
        <v>47.500614187876494</v>
      </c>
    </row>
    <row r="389" spans="1:9" ht="30" customHeight="1">
      <c r="A389" s="70" t="s">
        <v>708</v>
      </c>
      <c r="B389" s="62" t="s">
        <v>29</v>
      </c>
      <c r="C389" s="62" t="s">
        <v>812</v>
      </c>
      <c r="D389" s="77">
        <v>870.49940000000004</v>
      </c>
      <c r="E389" s="77">
        <v>870.49940000000004</v>
      </c>
      <c r="F389" s="77">
        <v>189.179</v>
      </c>
      <c r="G389" s="22">
        <f t="shared" si="47"/>
        <v>681.32040000000006</v>
      </c>
      <c r="H389" s="22">
        <f t="shared" si="48"/>
        <v>681.32040000000006</v>
      </c>
      <c r="I389" s="22">
        <f t="shared" si="49"/>
        <v>21.732237839566572</v>
      </c>
    </row>
    <row r="390" spans="1:9" ht="30" customHeight="1">
      <c r="A390" s="70" t="s">
        <v>98</v>
      </c>
      <c r="B390" s="62" t="s">
        <v>29</v>
      </c>
      <c r="C390" s="62" t="s">
        <v>281</v>
      </c>
      <c r="D390" s="77">
        <v>7.0279999999999996</v>
      </c>
      <c r="E390" s="77">
        <v>7.0279999999999996</v>
      </c>
      <c r="F390" s="77">
        <v>3.2930000000000001</v>
      </c>
      <c r="G390" s="22">
        <f t="shared" si="47"/>
        <v>3.7349999999999994</v>
      </c>
      <c r="H390" s="22">
        <f t="shared" si="48"/>
        <v>3.7349999999999994</v>
      </c>
      <c r="I390" s="22">
        <f t="shared" si="49"/>
        <v>46.855435401252137</v>
      </c>
    </row>
    <row r="391" spans="1:9" ht="30" customHeight="1">
      <c r="A391" s="70" t="s">
        <v>98</v>
      </c>
      <c r="B391" s="62" t="s">
        <v>29</v>
      </c>
      <c r="C391" s="62" t="s">
        <v>281</v>
      </c>
      <c r="D391" s="77">
        <v>716.28715999999997</v>
      </c>
      <c r="E391" s="77">
        <v>716.28715999999997</v>
      </c>
      <c r="F391" s="77">
        <v>181.37085999999999</v>
      </c>
      <c r="G391" s="22">
        <f t="shared" si="47"/>
        <v>534.91629999999998</v>
      </c>
      <c r="H391" s="22">
        <f t="shared" si="48"/>
        <v>534.91629999999998</v>
      </c>
      <c r="I391" s="22">
        <f t="shared" si="49"/>
        <v>25.320970433143042</v>
      </c>
    </row>
    <row r="392" spans="1:9" ht="30" customHeight="1">
      <c r="A392" s="70" t="s">
        <v>98</v>
      </c>
      <c r="B392" s="62" t="s">
        <v>29</v>
      </c>
      <c r="C392" s="62" t="s">
        <v>281</v>
      </c>
      <c r="D392" s="77">
        <v>5</v>
      </c>
      <c r="E392" s="77">
        <v>5</v>
      </c>
      <c r="F392" s="77">
        <v>0</v>
      </c>
      <c r="G392" s="22">
        <f t="shared" si="47"/>
        <v>5</v>
      </c>
      <c r="H392" s="22">
        <f t="shared" si="48"/>
        <v>5</v>
      </c>
      <c r="I392" s="22">
        <f t="shared" si="49"/>
        <v>0</v>
      </c>
    </row>
    <row r="393" spans="1:9" ht="30" customHeight="1">
      <c r="A393" s="70" t="s">
        <v>102</v>
      </c>
      <c r="B393" s="62" t="s">
        <v>29</v>
      </c>
      <c r="C393" s="62" t="s">
        <v>282</v>
      </c>
      <c r="D393" s="77">
        <v>209.9025</v>
      </c>
      <c r="E393" s="77">
        <v>209.9025</v>
      </c>
      <c r="F393" s="77">
        <v>100.40492</v>
      </c>
      <c r="G393" s="22">
        <f t="shared" si="47"/>
        <v>109.49758</v>
      </c>
      <c r="H393" s="22">
        <f t="shared" si="48"/>
        <v>109.49758</v>
      </c>
      <c r="I393" s="22">
        <f t="shared" si="49"/>
        <v>47.834075344505187</v>
      </c>
    </row>
    <row r="394" spans="1:9" ht="54" customHeight="1">
      <c r="A394" s="70" t="s">
        <v>52</v>
      </c>
      <c r="B394" s="62" t="s">
        <v>29</v>
      </c>
      <c r="C394" s="62" t="s">
        <v>813</v>
      </c>
      <c r="D394" s="77">
        <v>10</v>
      </c>
      <c r="E394" s="77">
        <v>10</v>
      </c>
      <c r="F394" s="77">
        <v>0</v>
      </c>
      <c r="G394" s="22">
        <f t="shared" si="47"/>
        <v>10</v>
      </c>
      <c r="H394" s="22">
        <f t="shared" si="48"/>
        <v>10</v>
      </c>
      <c r="I394" s="22">
        <f t="shared" si="49"/>
        <v>0</v>
      </c>
    </row>
    <row r="395" spans="1:9" s="93" customFormat="1" ht="54" customHeight="1">
      <c r="A395" s="147" t="s">
        <v>466</v>
      </c>
      <c r="B395" s="76"/>
      <c r="C395" s="79" t="s">
        <v>467</v>
      </c>
      <c r="D395" s="17">
        <f>SUM(D396:D412)</f>
        <v>28778.487349999996</v>
      </c>
      <c r="E395" s="17">
        <f>SUM(E396:E412)</f>
        <v>28778.487349999996</v>
      </c>
      <c r="F395" s="17">
        <f>SUM(F396:F412)</f>
        <v>12081.553519999998</v>
      </c>
      <c r="G395" s="17">
        <f t="shared" si="47"/>
        <v>16696.933829999998</v>
      </c>
      <c r="H395" s="79">
        <f t="shared" si="48"/>
        <v>16696.933829999998</v>
      </c>
      <c r="I395" s="18">
        <f t="shared" si="49"/>
        <v>41.981197180608589</v>
      </c>
    </row>
    <row r="396" spans="1:9" s="94" customFormat="1" ht="89.25" customHeight="1">
      <c r="A396" s="74" t="s">
        <v>568</v>
      </c>
      <c r="B396" s="62" t="s">
        <v>29</v>
      </c>
      <c r="C396" s="62" t="s">
        <v>673</v>
      </c>
      <c r="D396" s="77">
        <v>1350.816</v>
      </c>
      <c r="E396" s="77">
        <v>1350.816</v>
      </c>
      <c r="F396" s="77">
        <v>710.22889999999995</v>
      </c>
      <c r="G396" s="115">
        <f t="shared" ref="G396:G412" si="50">E396-F396</f>
        <v>640.58710000000008</v>
      </c>
      <c r="H396" s="115">
        <f t="shared" si="48"/>
        <v>640.58710000000008</v>
      </c>
      <c r="I396" s="24">
        <f t="shared" si="49"/>
        <v>52.577767808495011</v>
      </c>
    </row>
    <row r="397" spans="1:9" s="94" customFormat="1" ht="83.25" customHeight="1">
      <c r="A397" s="74" t="s">
        <v>568</v>
      </c>
      <c r="B397" s="62" t="s">
        <v>29</v>
      </c>
      <c r="C397" s="62" t="s">
        <v>673</v>
      </c>
      <c r="D397" s="77">
        <v>433.98500000000001</v>
      </c>
      <c r="E397" s="77">
        <v>433.98500000000001</v>
      </c>
      <c r="F397" s="77">
        <v>232.94481999999999</v>
      </c>
      <c r="G397" s="115">
        <f t="shared" si="50"/>
        <v>201.04018000000002</v>
      </c>
      <c r="H397" s="115">
        <f t="shared" si="48"/>
        <v>201.04018000000002</v>
      </c>
      <c r="I397" s="24">
        <f t="shared" si="49"/>
        <v>53.675776812562646</v>
      </c>
    </row>
    <row r="398" spans="1:9" s="94" customFormat="1" ht="81.75" customHeight="1">
      <c r="A398" s="74" t="s">
        <v>495</v>
      </c>
      <c r="B398" s="62" t="s">
        <v>29</v>
      </c>
      <c r="C398" s="62" t="s">
        <v>814</v>
      </c>
      <c r="D398" s="77">
        <v>88.64</v>
      </c>
      <c r="E398" s="77">
        <v>88.64</v>
      </c>
      <c r="F398" s="77">
        <v>88.64</v>
      </c>
      <c r="G398" s="115">
        <f t="shared" si="50"/>
        <v>0</v>
      </c>
      <c r="H398" s="115">
        <f t="shared" si="48"/>
        <v>0</v>
      </c>
      <c r="I398" s="24">
        <f t="shared" si="49"/>
        <v>100</v>
      </c>
    </row>
    <row r="399" spans="1:9" s="94" customFormat="1" ht="30.75" customHeight="1">
      <c r="A399" s="70" t="s">
        <v>88</v>
      </c>
      <c r="B399" s="62" t="s">
        <v>29</v>
      </c>
      <c r="C399" s="62" t="s">
        <v>468</v>
      </c>
      <c r="D399" s="77">
        <v>18634.139640000001</v>
      </c>
      <c r="E399" s="77">
        <v>18634.139640000001</v>
      </c>
      <c r="F399" s="77">
        <v>8148.80897</v>
      </c>
      <c r="G399" s="115">
        <f t="shared" si="50"/>
        <v>10485.330670000001</v>
      </c>
      <c r="H399" s="115">
        <f t="shared" si="48"/>
        <v>10485.330670000001</v>
      </c>
      <c r="I399" s="24">
        <f t="shared" si="49"/>
        <v>43.730535068588757</v>
      </c>
    </row>
    <row r="400" spans="1:9" s="94" customFormat="1" ht="30.75" customHeight="1">
      <c r="A400" s="70" t="s">
        <v>88</v>
      </c>
      <c r="B400" s="62" t="s">
        <v>29</v>
      </c>
      <c r="C400" s="62" t="s">
        <v>468</v>
      </c>
      <c r="D400" s="77">
        <v>5627.5102100000004</v>
      </c>
      <c r="E400" s="77">
        <v>5627.5102100000004</v>
      </c>
      <c r="F400" s="77">
        <v>2248.2304399999998</v>
      </c>
      <c r="G400" s="115">
        <f t="shared" si="50"/>
        <v>3379.2797700000006</v>
      </c>
      <c r="H400" s="115">
        <f t="shared" si="48"/>
        <v>3379.2797700000006</v>
      </c>
      <c r="I400" s="24">
        <f t="shared" si="49"/>
        <v>39.950712768231469</v>
      </c>
    </row>
    <row r="401" spans="1:9" s="94" customFormat="1" ht="30.75" customHeight="1">
      <c r="A401" s="70" t="s">
        <v>410</v>
      </c>
      <c r="B401" s="62" t="s">
        <v>29</v>
      </c>
      <c r="C401" s="62" t="s">
        <v>815</v>
      </c>
      <c r="D401" s="77">
        <v>1.8</v>
      </c>
      <c r="E401" s="77">
        <v>1.8</v>
      </c>
      <c r="F401" s="77">
        <v>0.41360999999999998</v>
      </c>
      <c r="G401" s="115">
        <f t="shared" si="50"/>
        <v>1.38639</v>
      </c>
      <c r="H401" s="115">
        <f t="shared" si="48"/>
        <v>1.38639</v>
      </c>
      <c r="I401" s="24">
        <f t="shared" si="49"/>
        <v>22.978333333333332</v>
      </c>
    </row>
    <row r="402" spans="1:9" s="94" customFormat="1" ht="30.75" customHeight="1">
      <c r="A402" s="70" t="s">
        <v>90</v>
      </c>
      <c r="B402" s="62" t="s">
        <v>29</v>
      </c>
      <c r="C402" s="62" t="s">
        <v>531</v>
      </c>
      <c r="D402" s="77">
        <v>750</v>
      </c>
      <c r="E402" s="77">
        <v>750</v>
      </c>
      <c r="F402" s="77">
        <v>96.866249999999994</v>
      </c>
      <c r="G402" s="115">
        <f t="shared" si="50"/>
        <v>653.13374999999996</v>
      </c>
      <c r="H402" s="115">
        <f t="shared" si="48"/>
        <v>653.13374999999996</v>
      </c>
      <c r="I402" s="24">
        <f t="shared" si="49"/>
        <v>12.9155</v>
      </c>
    </row>
    <row r="403" spans="1:9" s="94" customFormat="1" ht="30.75" customHeight="1">
      <c r="A403" s="70" t="s">
        <v>51</v>
      </c>
      <c r="B403" s="62" t="s">
        <v>29</v>
      </c>
      <c r="C403" s="62" t="s">
        <v>469</v>
      </c>
      <c r="D403" s="77">
        <v>86.25</v>
      </c>
      <c r="E403" s="77">
        <v>86.25</v>
      </c>
      <c r="F403" s="77">
        <v>16.14</v>
      </c>
      <c r="G403" s="115">
        <f t="shared" si="50"/>
        <v>70.11</v>
      </c>
      <c r="H403" s="115">
        <f t="shared" si="48"/>
        <v>70.11</v>
      </c>
      <c r="I403" s="24">
        <f t="shared" si="49"/>
        <v>18.713043478260872</v>
      </c>
    </row>
    <row r="404" spans="1:9" s="94" customFormat="1" ht="30.75" customHeight="1">
      <c r="A404" s="70" t="s">
        <v>92</v>
      </c>
      <c r="B404" s="62" t="s">
        <v>29</v>
      </c>
      <c r="C404" s="62" t="s">
        <v>532</v>
      </c>
      <c r="D404" s="77">
        <v>114.1</v>
      </c>
      <c r="E404" s="77">
        <v>114.1</v>
      </c>
      <c r="F404" s="77">
        <v>46.2042</v>
      </c>
      <c r="G404" s="115">
        <f t="shared" si="50"/>
        <v>67.895799999999994</v>
      </c>
      <c r="H404" s="115">
        <f t="shared" si="48"/>
        <v>67.895799999999994</v>
      </c>
      <c r="I404" s="24">
        <f t="shared" si="49"/>
        <v>40.494478527607363</v>
      </c>
    </row>
    <row r="405" spans="1:9" s="94" customFormat="1" ht="30.75" customHeight="1">
      <c r="A405" s="70" t="s">
        <v>94</v>
      </c>
      <c r="B405" s="62" t="s">
        <v>29</v>
      </c>
      <c r="C405" s="62" t="s">
        <v>533</v>
      </c>
      <c r="D405" s="77">
        <v>6</v>
      </c>
      <c r="E405" s="77">
        <v>6</v>
      </c>
      <c r="F405" s="77">
        <v>0</v>
      </c>
      <c r="G405" s="115">
        <f t="shared" si="50"/>
        <v>6</v>
      </c>
      <c r="H405" s="115">
        <f t="shared" si="48"/>
        <v>6</v>
      </c>
      <c r="I405" s="24">
        <f t="shared" si="49"/>
        <v>0</v>
      </c>
    </row>
    <row r="406" spans="1:9" s="94" customFormat="1" ht="30.75" customHeight="1">
      <c r="A406" s="70" t="s">
        <v>94</v>
      </c>
      <c r="B406" s="62" t="s">
        <v>29</v>
      </c>
      <c r="C406" s="62" t="s">
        <v>533</v>
      </c>
      <c r="D406" s="77">
        <v>50</v>
      </c>
      <c r="E406" s="77">
        <v>50</v>
      </c>
      <c r="F406" s="77">
        <v>0</v>
      </c>
      <c r="G406" s="115">
        <f t="shared" si="50"/>
        <v>50</v>
      </c>
      <c r="H406" s="115">
        <f t="shared" si="48"/>
        <v>50</v>
      </c>
      <c r="I406" s="24">
        <f t="shared" si="49"/>
        <v>0</v>
      </c>
    </row>
    <row r="407" spans="1:9" s="94" customFormat="1" ht="30.75" customHeight="1">
      <c r="A407" s="70" t="s">
        <v>708</v>
      </c>
      <c r="B407" s="62" t="s">
        <v>29</v>
      </c>
      <c r="C407" s="62" t="s">
        <v>816</v>
      </c>
      <c r="D407" s="77">
        <v>101.42</v>
      </c>
      <c r="E407" s="77">
        <v>101.42</v>
      </c>
      <c r="F407" s="77">
        <v>71.757750000000001</v>
      </c>
      <c r="G407" s="115">
        <f t="shared" si="50"/>
        <v>29.66225</v>
      </c>
      <c r="H407" s="115">
        <f t="shared" si="48"/>
        <v>29.66225</v>
      </c>
      <c r="I407" s="24">
        <f t="shared" si="49"/>
        <v>70.753056596332087</v>
      </c>
    </row>
    <row r="408" spans="1:9" s="94" customFormat="1" ht="27.75" customHeight="1">
      <c r="A408" s="70" t="s">
        <v>98</v>
      </c>
      <c r="B408" s="62" t="s">
        <v>29</v>
      </c>
      <c r="C408" s="62" t="s">
        <v>470</v>
      </c>
      <c r="D408" s="77">
        <v>50</v>
      </c>
      <c r="E408" s="77">
        <v>50</v>
      </c>
      <c r="F408" s="77">
        <v>22.798999999999999</v>
      </c>
      <c r="G408" s="115">
        <f t="shared" si="50"/>
        <v>27.201000000000001</v>
      </c>
      <c r="H408" s="115">
        <f t="shared" si="48"/>
        <v>27.201000000000001</v>
      </c>
      <c r="I408" s="24">
        <f t="shared" si="49"/>
        <v>45.597999999999999</v>
      </c>
    </row>
    <row r="409" spans="1:9" s="94" customFormat="1" ht="26.25" customHeight="1">
      <c r="A409" s="70" t="s">
        <v>98</v>
      </c>
      <c r="B409" s="62" t="s">
        <v>29</v>
      </c>
      <c r="C409" s="62" t="s">
        <v>470</v>
      </c>
      <c r="D409" s="77">
        <v>608.31600000000003</v>
      </c>
      <c r="E409" s="77">
        <v>608.31600000000003</v>
      </c>
      <c r="F409" s="77">
        <v>133.01241999999999</v>
      </c>
      <c r="G409" s="115">
        <f t="shared" si="50"/>
        <v>475.30358000000001</v>
      </c>
      <c r="H409" s="115">
        <f t="shared" si="48"/>
        <v>475.30358000000001</v>
      </c>
      <c r="I409" s="24">
        <f t="shared" si="49"/>
        <v>21.865678364534219</v>
      </c>
    </row>
    <row r="410" spans="1:9" s="94" customFormat="1" ht="27.75" customHeight="1">
      <c r="A410" s="70" t="s">
        <v>98</v>
      </c>
      <c r="B410" s="62" t="s">
        <v>29</v>
      </c>
      <c r="C410" s="62" t="s">
        <v>470</v>
      </c>
      <c r="D410" s="77">
        <v>11</v>
      </c>
      <c r="E410" s="77">
        <v>11</v>
      </c>
      <c r="F410" s="77">
        <v>0</v>
      </c>
      <c r="G410" s="115">
        <f t="shared" si="50"/>
        <v>11</v>
      </c>
      <c r="H410" s="115">
        <f t="shared" si="48"/>
        <v>11</v>
      </c>
      <c r="I410" s="24">
        <f t="shared" si="49"/>
        <v>0</v>
      </c>
    </row>
    <row r="411" spans="1:9" s="94" customFormat="1" ht="27.75" customHeight="1">
      <c r="A411" s="70" t="s">
        <v>100</v>
      </c>
      <c r="B411" s="62" t="s">
        <v>29</v>
      </c>
      <c r="C411" s="62" t="s">
        <v>471</v>
      </c>
      <c r="D411" s="77">
        <v>15</v>
      </c>
      <c r="E411" s="77">
        <v>15</v>
      </c>
      <c r="F411" s="77">
        <v>0</v>
      </c>
      <c r="G411" s="115">
        <f t="shared" si="50"/>
        <v>15</v>
      </c>
      <c r="H411" s="115">
        <f t="shared" si="48"/>
        <v>15</v>
      </c>
      <c r="I411" s="24">
        <f t="shared" si="49"/>
        <v>0</v>
      </c>
    </row>
    <row r="412" spans="1:9" s="94" customFormat="1" ht="25.5" customHeight="1">
      <c r="A412" s="70" t="s">
        <v>102</v>
      </c>
      <c r="B412" s="62" t="s">
        <v>29</v>
      </c>
      <c r="C412" s="62" t="s">
        <v>472</v>
      </c>
      <c r="D412" s="77">
        <v>849.51049999999998</v>
      </c>
      <c r="E412" s="77">
        <v>849.51049999999998</v>
      </c>
      <c r="F412" s="77">
        <v>265.50716</v>
      </c>
      <c r="G412" s="115">
        <f t="shared" si="50"/>
        <v>584.00333999999998</v>
      </c>
      <c r="H412" s="115">
        <f t="shared" si="48"/>
        <v>584.00333999999998</v>
      </c>
      <c r="I412" s="24">
        <f t="shared" si="49"/>
        <v>31.254135175492241</v>
      </c>
    </row>
    <row r="413" spans="1:9" s="92" customFormat="1" ht="0.75" customHeight="1">
      <c r="A413" s="214" t="s">
        <v>62</v>
      </c>
      <c r="B413" s="214"/>
      <c r="C413" s="214"/>
      <c r="D413" s="214"/>
      <c r="E413" s="214"/>
      <c r="F413" s="214"/>
      <c r="G413" s="214"/>
      <c r="H413" s="214"/>
      <c r="I413" s="214"/>
    </row>
    <row r="414" spans="1:9" s="92" customFormat="1" ht="48.75" customHeight="1">
      <c r="A414" s="214"/>
      <c r="B414" s="214"/>
      <c r="C414" s="214"/>
      <c r="D414" s="214"/>
      <c r="E414" s="214"/>
      <c r="F414" s="214"/>
      <c r="G414" s="214"/>
      <c r="H414" s="214"/>
      <c r="I414" s="214"/>
    </row>
    <row r="415" spans="1:9" s="91" customFormat="1" ht="18.75">
      <c r="A415" s="8" t="s">
        <v>1</v>
      </c>
      <c r="B415" s="10"/>
      <c r="C415" s="10" t="s">
        <v>303</v>
      </c>
      <c r="D415" s="128">
        <f>D417+D464+D483</f>
        <v>83861.345839999994</v>
      </c>
      <c r="E415" s="128">
        <f>E417+E464+E483</f>
        <v>83861.345839999994</v>
      </c>
      <c r="F415" s="128">
        <f>F417+F464+F483</f>
        <v>36390.514620000002</v>
      </c>
      <c r="G415" s="128">
        <f t="shared" ref="G415:G466" si="51">E415-F415</f>
        <v>47470.831219999993</v>
      </c>
      <c r="H415" s="128">
        <f t="shared" ref="H415:H466" si="52">D415-F415</f>
        <v>47470.831219999993</v>
      </c>
      <c r="I415" s="128">
        <f t="shared" ref="I415:I466" si="53">F415/D415*100</f>
        <v>43.393668746301636</v>
      </c>
    </row>
    <row r="416" spans="1:9" ht="40.5" customHeight="1">
      <c r="A416" s="11" t="s">
        <v>6</v>
      </c>
      <c r="B416" s="7"/>
      <c r="C416" s="7"/>
      <c r="D416" s="6"/>
      <c r="E416" s="6"/>
      <c r="F416" s="118"/>
      <c r="G416" s="6"/>
      <c r="H416" s="6"/>
      <c r="I416" s="6"/>
    </row>
    <row r="417" spans="1:9" s="93" customFormat="1" ht="41.25" customHeight="1">
      <c r="A417" s="34" t="s">
        <v>26</v>
      </c>
      <c r="B417" s="26"/>
      <c r="C417" s="16" t="s">
        <v>302</v>
      </c>
      <c r="D417" s="18">
        <f>SUM(D418:D463)</f>
        <v>57882.941210000005</v>
      </c>
      <c r="E417" s="18">
        <f>SUM(E418:E463)</f>
        <v>57882.941210000005</v>
      </c>
      <c r="F417" s="18">
        <f>SUM(F418:F463)</f>
        <v>24647.518779999999</v>
      </c>
      <c r="G417" s="18">
        <f t="shared" si="51"/>
        <v>33235.422430000006</v>
      </c>
      <c r="H417" s="18">
        <f t="shared" si="52"/>
        <v>33235.422430000006</v>
      </c>
      <c r="I417" s="18">
        <f t="shared" si="53"/>
        <v>42.581662688111351</v>
      </c>
    </row>
    <row r="418" spans="1:9" ht="95.25" customHeight="1">
      <c r="A418" s="74" t="s">
        <v>568</v>
      </c>
      <c r="B418" s="62" t="s">
        <v>502</v>
      </c>
      <c r="C418" s="62" t="s">
        <v>601</v>
      </c>
      <c r="D418" s="77">
        <v>495.27224000000001</v>
      </c>
      <c r="E418" s="77">
        <v>495.27224000000001</v>
      </c>
      <c r="F418" s="77">
        <v>253.4562</v>
      </c>
      <c r="G418" s="24">
        <f t="shared" si="51"/>
        <v>241.81604000000002</v>
      </c>
      <c r="H418" s="22">
        <f t="shared" si="52"/>
        <v>241.81604000000002</v>
      </c>
      <c r="I418" s="22">
        <f t="shared" si="53"/>
        <v>51.175127441021118</v>
      </c>
    </row>
    <row r="419" spans="1:9" ht="90" customHeight="1">
      <c r="A419" s="74" t="s">
        <v>568</v>
      </c>
      <c r="B419" s="62" t="s">
        <v>502</v>
      </c>
      <c r="C419" s="62" t="s">
        <v>601</v>
      </c>
      <c r="D419" s="77">
        <v>137.77876000000001</v>
      </c>
      <c r="E419" s="77">
        <v>137.77876000000001</v>
      </c>
      <c r="F419" s="77">
        <v>76.543800000000005</v>
      </c>
      <c r="G419" s="24">
        <f t="shared" si="51"/>
        <v>61.234960000000001</v>
      </c>
      <c r="H419" s="22">
        <f t="shared" si="52"/>
        <v>61.234960000000001</v>
      </c>
      <c r="I419" s="22">
        <f t="shared" si="53"/>
        <v>55.555587813390105</v>
      </c>
    </row>
    <row r="420" spans="1:9" ht="105.75" customHeight="1">
      <c r="A420" s="74" t="s">
        <v>568</v>
      </c>
      <c r="B420" s="62" t="s">
        <v>502</v>
      </c>
      <c r="C420" s="62" t="s">
        <v>601</v>
      </c>
      <c r="D420" s="77">
        <v>125.4</v>
      </c>
      <c r="E420" s="77">
        <v>125.4</v>
      </c>
      <c r="F420" s="77">
        <v>69.666650000000004</v>
      </c>
      <c r="G420" s="24">
        <f t="shared" si="51"/>
        <v>55.733350000000002</v>
      </c>
      <c r="H420" s="22">
        <f t="shared" si="52"/>
        <v>55.733350000000002</v>
      </c>
      <c r="I420" s="22">
        <f t="shared" si="53"/>
        <v>55.555542264752788</v>
      </c>
    </row>
    <row r="421" spans="1:9" ht="104.25" customHeight="1">
      <c r="A421" s="74" t="s">
        <v>817</v>
      </c>
      <c r="B421" s="62" t="s">
        <v>502</v>
      </c>
      <c r="C421" s="62" t="s">
        <v>602</v>
      </c>
      <c r="D421" s="77">
        <v>500</v>
      </c>
      <c r="E421" s="77">
        <v>500</v>
      </c>
      <c r="F421" s="77">
        <v>0</v>
      </c>
      <c r="G421" s="24">
        <f t="shared" si="51"/>
        <v>500</v>
      </c>
      <c r="H421" s="22">
        <f t="shared" si="52"/>
        <v>500</v>
      </c>
      <c r="I421" s="22">
        <f t="shared" si="53"/>
        <v>0</v>
      </c>
    </row>
    <row r="422" spans="1:9" ht="156.75" customHeight="1">
      <c r="A422" s="74" t="s">
        <v>818</v>
      </c>
      <c r="B422" s="62" t="s">
        <v>502</v>
      </c>
      <c r="C422" s="62" t="s">
        <v>827</v>
      </c>
      <c r="D422" s="77">
        <v>16.7</v>
      </c>
      <c r="E422" s="77">
        <v>16.7</v>
      </c>
      <c r="F422" s="77">
        <v>0</v>
      </c>
      <c r="G422" s="24">
        <f t="shared" si="51"/>
        <v>16.7</v>
      </c>
      <c r="H422" s="22">
        <f t="shared" si="52"/>
        <v>16.7</v>
      </c>
      <c r="I422" s="22">
        <f t="shared" si="53"/>
        <v>0</v>
      </c>
    </row>
    <row r="423" spans="1:9" ht="59.25" customHeight="1">
      <c r="A423" s="70" t="s">
        <v>819</v>
      </c>
      <c r="B423" s="62" t="s">
        <v>502</v>
      </c>
      <c r="C423" s="62" t="s">
        <v>828</v>
      </c>
      <c r="D423" s="77">
        <v>1024.4032999999999</v>
      </c>
      <c r="E423" s="77">
        <v>1024.4032999999999</v>
      </c>
      <c r="F423" s="77">
        <v>0</v>
      </c>
      <c r="G423" s="24">
        <f t="shared" si="51"/>
        <v>1024.4032999999999</v>
      </c>
      <c r="H423" s="22">
        <f t="shared" si="52"/>
        <v>1024.4032999999999</v>
      </c>
      <c r="I423" s="22">
        <f t="shared" si="53"/>
        <v>0</v>
      </c>
    </row>
    <row r="424" spans="1:9" ht="55.5" customHeight="1">
      <c r="A424" s="70" t="s">
        <v>820</v>
      </c>
      <c r="B424" s="62" t="s">
        <v>502</v>
      </c>
      <c r="C424" s="62" t="s">
        <v>603</v>
      </c>
      <c r="D424" s="77">
        <v>664.86519999999996</v>
      </c>
      <c r="E424" s="77">
        <v>664.86519999999996</v>
      </c>
      <c r="F424" s="77">
        <v>0</v>
      </c>
      <c r="G424" s="24">
        <f t="shared" si="51"/>
        <v>664.86519999999996</v>
      </c>
      <c r="H424" s="22">
        <f t="shared" si="52"/>
        <v>664.86519999999996</v>
      </c>
      <c r="I424" s="22">
        <f t="shared" si="53"/>
        <v>0</v>
      </c>
    </row>
    <row r="425" spans="1:9" ht="78.75" customHeight="1">
      <c r="A425" s="70" t="s">
        <v>821</v>
      </c>
      <c r="B425" s="62" t="s">
        <v>19</v>
      </c>
      <c r="C425" s="62" t="s">
        <v>829</v>
      </c>
      <c r="D425" s="77">
        <v>300</v>
      </c>
      <c r="E425" s="77">
        <v>300</v>
      </c>
      <c r="F425" s="77">
        <v>0</v>
      </c>
      <c r="G425" s="24">
        <f t="shared" si="51"/>
        <v>300</v>
      </c>
      <c r="H425" s="22">
        <f t="shared" si="52"/>
        <v>300</v>
      </c>
      <c r="I425" s="22">
        <f t="shared" si="53"/>
        <v>0</v>
      </c>
    </row>
    <row r="426" spans="1:9" ht="72.75" customHeight="1">
      <c r="A426" s="70" t="s">
        <v>822</v>
      </c>
      <c r="B426" s="62" t="s">
        <v>19</v>
      </c>
      <c r="C426" s="62" t="s">
        <v>830</v>
      </c>
      <c r="D426" s="77">
        <v>4733.9769999999999</v>
      </c>
      <c r="E426" s="77">
        <v>4733.9769999999999</v>
      </c>
      <c r="F426" s="77">
        <v>0</v>
      </c>
      <c r="G426" s="24">
        <f t="shared" si="51"/>
        <v>4733.9769999999999</v>
      </c>
      <c r="H426" s="22">
        <f t="shared" si="52"/>
        <v>4733.9769999999999</v>
      </c>
      <c r="I426" s="22">
        <f t="shared" si="53"/>
        <v>0</v>
      </c>
    </row>
    <row r="427" spans="1:9" ht="84.75" customHeight="1">
      <c r="A427" s="70" t="s">
        <v>823</v>
      </c>
      <c r="B427" s="62" t="s">
        <v>19</v>
      </c>
      <c r="C427" s="62" t="s">
        <v>831</v>
      </c>
      <c r="D427" s="77">
        <v>156.78120000000001</v>
      </c>
      <c r="E427" s="77">
        <v>156.78120000000001</v>
      </c>
      <c r="F427" s="77">
        <v>0</v>
      </c>
      <c r="G427" s="24">
        <f t="shared" si="51"/>
        <v>156.78120000000001</v>
      </c>
      <c r="H427" s="22">
        <f t="shared" si="52"/>
        <v>156.78120000000001</v>
      </c>
      <c r="I427" s="22">
        <f t="shared" si="53"/>
        <v>0</v>
      </c>
    </row>
    <row r="428" spans="1:9" ht="50.25" customHeight="1">
      <c r="A428" s="70" t="s">
        <v>69</v>
      </c>
      <c r="B428" s="62" t="s">
        <v>502</v>
      </c>
      <c r="C428" s="62" t="s">
        <v>283</v>
      </c>
      <c r="D428" s="77">
        <v>823.26649999999995</v>
      </c>
      <c r="E428" s="77">
        <v>823.26649999999995</v>
      </c>
      <c r="F428" s="77">
        <v>733.351</v>
      </c>
      <c r="G428" s="24">
        <f t="shared" si="51"/>
        <v>89.915499999999952</v>
      </c>
      <c r="H428" s="22">
        <f t="shared" si="52"/>
        <v>89.915499999999952</v>
      </c>
      <c r="I428" s="22">
        <f t="shared" si="53"/>
        <v>89.078202501863018</v>
      </c>
    </row>
    <row r="429" spans="1:9" ht="49.5" customHeight="1">
      <c r="A429" s="70" t="s">
        <v>69</v>
      </c>
      <c r="B429" s="62" t="s">
        <v>502</v>
      </c>
      <c r="C429" s="62" t="s">
        <v>283</v>
      </c>
      <c r="D429" s="77">
        <v>2.5</v>
      </c>
      <c r="E429" s="77">
        <v>2.5</v>
      </c>
      <c r="F429" s="77">
        <v>1</v>
      </c>
      <c r="G429" s="24">
        <f t="shared" si="51"/>
        <v>1.5</v>
      </c>
      <c r="H429" s="22">
        <f t="shared" si="52"/>
        <v>1.5</v>
      </c>
      <c r="I429" s="22">
        <f t="shared" si="53"/>
        <v>40</v>
      </c>
    </row>
    <row r="430" spans="1:9" ht="48.75" customHeight="1">
      <c r="A430" s="70" t="s">
        <v>27</v>
      </c>
      <c r="B430" s="62" t="s">
        <v>502</v>
      </c>
      <c r="C430" s="62" t="s">
        <v>284</v>
      </c>
      <c r="D430" s="77">
        <v>143.55000000000001</v>
      </c>
      <c r="E430" s="77">
        <v>143.55000000000001</v>
      </c>
      <c r="F430" s="77">
        <v>38.645000000000003</v>
      </c>
      <c r="G430" s="22">
        <f t="shared" ref="G430:G463" si="54">E430-F430</f>
        <v>104.905</v>
      </c>
      <c r="H430" s="22">
        <f t="shared" ref="H430:H463" si="55">D430-F430</f>
        <v>104.905</v>
      </c>
      <c r="I430" s="22">
        <f t="shared" ref="I430:I463" si="56">F430/D430*100</f>
        <v>26.920933472657609</v>
      </c>
    </row>
    <row r="431" spans="1:9" ht="58.5" customHeight="1">
      <c r="A431" s="70" t="s">
        <v>70</v>
      </c>
      <c r="B431" s="62" t="s">
        <v>502</v>
      </c>
      <c r="C431" s="62" t="s">
        <v>285</v>
      </c>
      <c r="D431" s="77">
        <v>116.64242</v>
      </c>
      <c r="E431" s="77">
        <v>116.64242</v>
      </c>
      <c r="F431" s="77">
        <v>110.48</v>
      </c>
      <c r="G431" s="22">
        <f t="shared" si="54"/>
        <v>6.1624199999999973</v>
      </c>
      <c r="H431" s="22">
        <f t="shared" si="55"/>
        <v>6.1624199999999973</v>
      </c>
      <c r="I431" s="22">
        <f t="shared" si="56"/>
        <v>94.716827720138184</v>
      </c>
    </row>
    <row r="432" spans="1:9" ht="47.25" customHeight="1">
      <c r="A432" s="70" t="s">
        <v>70</v>
      </c>
      <c r="B432" s="86">
        <v>459</v>
      </c>
      <c r="C432" s="62" t="s">
        <v>285</v>
      </c>
      <c r="D432" s="77">
        <v>27.5</v>
      </c>
      <c r="E432" s="77">
        <v>27.5</v>
      </c>
      <c r="F432" s="77">
        <v>27.5</v>
      </c>
      <c r="G432" s="22">
        <f t="shared" si="54"/>
        <v>0</v>
      </c>
      <c r="H432" s="22">
        <f t="shared" si="55"/>
        <v>0</v>
      </c>
      <c r="I432" s="22">
        <f t="shared" si="56"/>
        <v>100</v>
      </c>
    </row>
    <row r="433" spans="1:9" ht="60.75" customHeight="1">
      <c r="A433" s="70" t="s">
        <v>503</v>
      </c>
      <c r="B433" s="86">
        <v>459</v>
      </c>
      <c r="C433" s="62" t="s">
        <v>286</v>
      </c>
      <c r="D433" s="77">
        <v>792.10528999999997</v>
      </c>
      <c r="E433" s="77">
        <v>792.10528999999997</v>
      </c>
      <c r="F433" s="77">
        <v>706.495</v>
      </c>
      <c r="G433" s="22">
        <f t="shared" si="54"/>
        <v>85.610289999999964</v>
      </c>
      <c r="H433" s="22">
        <f t="shared" si="55"/>
        <v>85.610289999999964</v>
      </c>
      <c r="I433" s="22">
        <f t="shared" si="56"/>
        <v>89.192056778209377</v>
      </c>
    </row>
    <row r="434" spans="1:9" ht="64.5" customHeight="1">
      <c r="A434" s="70" t="s">
        <v>503</v>
      </c>
      <c r="B434" s="86">
        <v>459</v>
      </c>
      <c r="C434" s="62" t="s">
        <v>286</v>
      </c>
      <c r="D434" s="77">
        <v>119.50624000000001</v>
      </c>
      <c r="E434" s="77">
        <v>119.50624000000001</v>
      </c>
      <c r="F434" s="77">
        <v>42</v>
      </c>
      <c r="G434" s="22">
        <f t="shared" si="54"/>
        <v>77.506240000000005</v>
      </c>
      <c r="H434" s="22">
        <f t="shared" si="55"/>
        <v>77.506240000000005</v>
      </c>
      <c r="I434" s="22">
        <f t="shared" si="56"/>
        <v>35.14460834848456</v>
      </c>
    </row>
    <row r="435" spans="1:9" ht="75" customHeight="1">
      <c r="A435" s="70" t="s">
        <v>504</v>
      </c>
      <c r="B435" s="86">
        <v>459</v>
      </c>
      <c r="C435" s="62" t="s">
        <v>287</v>
      </c>
      <c r="D435" s="77">
        <v>132.82</v>
      </c>
      <c r="E435" s="77">
        <v>132.82</v>
      </c>
      <c r="F435" s="77">
        <v>45.668999999999997</v>
      </c>
      <c r="G435" s="22">
        <f t="shared" si="54"/>
        <v>87.150999999999996</v>
      </c>
      <c r="H435" s="22">
        <f t="shared" si="55"/>
        <v>87.150999999999996</v>
      </c>
      <c r="I435" s="22">
        <f t="shared" si="56"/>
        <v>34.384128896250566</v>
      </c>
    </row>
    <row r="436" spans="1:9" ht="39.75" customHeight="1">
      <c r="A436" s="70" t="s">
        <v>504</v>
      </c>
      <c r="B436" s="86">
        <v>459</v>
      </c>
      <c r="C436" s="62" t="s">
        <v>287</v>
      </c>
      <c r="D436" s="77">
        <v>482.4</v>
      </c>
      <c r="E436" s="77">
        <v>482.4</v>
      </c>
      <c r="F436" s="77">
        <v>307.822</v>
      </c>
      <c r="G436" s="22">
        <f t="shared" si="54"/>
        <v>174.57799999999997</v>
      </c>
      <c r="H436" s="22">
        <f t="shared" si="55"/>
        <v>174.57799999999997</v>
      </c>
      <c r="I436" s="22">
        <f t="shared" si="56"/>
        <v>63.810530679933663</v>
      </c>
    </row>
    <row r="437" spans="1:9" ht="47.25" customHeight="1">
      <c r="A437" s="70" t="s">
        <v>71</v>
      </c>
      <c r="B437" s="86">
        <v>459</v>
      </c>
      <c r="C437" s="62" t="s">
        <v>288</v>
      </c>
      <c r="D437" s="77">
        <v>1.2807900000000001</v>
      </c>
      <c r="E437" s="77">
        <v>1.2807900000000001</v>
      </c>
      <c r="F437" s="77">
        <v>0</v>
      </c>
      <c r="G437" s="22">
        <f t="shared" si="54"/>
        <v>1.2807900000000001</v>
      </c>
      <c r="H437" s="22">
        <f t="shared" si="55"/>
        <v>1.2807900000000001</v>
      </c>
      <c r="I437" s="22">
        <f t="shared" si="56"/>
        <v>0</v>
      </c>
    </row>
    <row r="438" spans="1:9" ht="70.5" customHeight="1">
      <c r="A438" s="70" t="s">
        <v>824</v>
      </c>
      <c r="B438" s="86">
        <v>459</v>
      </c>
      <c r="C438" s="62" t="s">
        <v>832</v>
      </c>
      <c r="D438" s="77">
        <v>84.693209999999993</v>
      </c>
      <c r="E438" s="77">
        <v>84.693209999999993</v>
      </c>
      <c r="F438" s="77">
        <v>84.693209999999993</v>
      </c>
      <c r="G438" s="22">
        <f t="shared" si="54"/>
        <v>0</v>
      </c>
      <c r="H438" s="22">
        <f t="shared" si="55"/>
        <v>0</v>
      </c>
      <c r="I438" s="22">
        <f t="shared" si="56"/>
        <v>100</v>
      </c>
    </row>
    <row r="439" spans="1:9" ht="108.75" customHeight="1">
      <c r="A439" s="74" t="s">
        <v>825</v>
      </c>
      <c r="B439" s="86">
        <v>459</v>
      </c>
      <c r="C439" s="62" t="s">
        <v>604</v>
      </c>
      <c r="D439" s="77">
        <v>50</v>
      </c>
      <c r="E439" s="77">
        <v>50</v>
      </c>
      <c r="F439" s="77">
        <v>0</v>
      </c>
      <c r="G439" s="22">
        <f t="shared" si="54"/>
        <v>50</v>
      </c>
      <c r="H439" s="22">
        <f t="shared" si="55"/>
        <v>50</v>
      </c>
      <c r="I439" s="22">
        <f t="shared" si="56"/>
        <v>0</v>
      </c>
    </row>
    <row r="440" spans="1:9" ht="173.25" customHeight="1">
      <c r="A440" s="74" t="s">
        <v>826</v>
      </c>
      <c r="B440" s="86">
        <v>459</v>
      </c>
      <c r="C440" s="62" t="s">
        <v>833</v>
      </c>
      <c r="D440" s="77">
        <v>1.67</v>
      </c>
      <c r="E440" s="77">
        <v>1.67</v>
      </c>
      <c r="F440" s="77">
        <v>0</v>
      </c>
      <c r="G440" s="22">
        <f t="shared" si="54"/>
        <v>1.67</v>
      </c>
      <c r="H440" s="22">
        <f t="shared" si="55"/>
        <v>1.67</v>
      </c>
      <c r="I440" s="22">
        <f t="shared" si="56"/>
        <v>0</v>
      </c>
    </row>
    <row r="441" spans="1:9" ht="39" customHeight="1">
      <c r="A441" s="70" t="s">
        <v>88</v>
      </c>
      <c r="B441" s="86">
        <v>459</v>
      </c>
      <c r="C441" s="62" t="s">
        <v>415</v>
      </c>
      <c r="D441" s="77">
        <v>13910.50439</v>
      </c>
      <c r="E441" s="77">
        <v>13910.50439</v>
      </c>
      <c r="F441" s="77">
        <v>6355.4835599999997</v>
      </c>
      <c r="G441" s="22">
        <f t="shared" si="54"/>
        <v>7555.0208300000004</v>
      </c>
      <c r="H441" s="22">
        <f t="shared" si="55"/>
        <v>7555.0208300000004</v>
      </c>
      <c r="I441" s="22">
        <f t="shared" si="56"/>
        <v>45.68837607764128</v>
      </c>
    </row>
    <row r="442" spans="1:9" ht="39" customHeight="1">
      <c r="A442" s="70" t="s">
        <v>88</v>
      </c>
      <c r="B442" s="86">
        <v>459</v>
      </c>
      <c r="C442" s="62" t="s">
        <v>415</v>
      </c>
      <c r="D442" s="77">
        <v>4200.9723199999999</v>
      </c>
      <c r="E442" s="77">
        <v>4200.9723199999999</v>
      </c>
      <c r="F442" s="77">
        <v>1748.4644900000001</v>
      </c>
      <c r="G442" s="22">
        <f t="shared" si="54"/>
        <v>2452.5078299999996</v>
      </c>
      <c r="H442" s="22">
        <f t="shared" si="55"/>
        <v>2452.5078299999996</v>
      </c>
      <c r="I442" s="22">
        <f t="shared" si="56"/>
        <v>41.620471567401331</v>
      </c>
    </row>
    <row r="443" spans="1:9" ht="39" customHeight="1">
      <c r="A443" s="70" t="s">
        <v>410</v>
      </c>
      <c r="B443" s="86">
        <v>459</v>
      </c>
      <c r="C443" s="62" t="s">
        <v>834</v>
      </c>
      <c r="D443" s="77">
        <v>374.67372</v>
      </c>
      <c r="E443" s="77">
        <v>374.67372</v>
      </c>
      <c r="F443" s="77">
        <v>264.59057000000001</v>
      </c>
      <c r="G443" s="22">
        <f t="shared" si="54"/>
        <v>110.08314999999999</v>
      </c>
      <c r="H443" s="22">
        <f t="shared" si="55"/>
        <v>110.08314999999999</v>
      </c>
      <c r="I443" s="22">
        <f t="shared" si="56"/>
        <v>70.618929451470464</v>
      </c>
    </row>
    <row r="444" spans="1:9" ht="39" customHeight="1">
      <c r="A444" s="70" t="s">
        <v>90</v>
      </c>
      <c r="B444" s="86">
        <v>459</v>
      </c>
      <c r="C444" s="62" t="s">
        <v>416</v>
      </c>
      <c r="D444" s="77">
        <v>575</v>
      </c>
      <c r="E444" s="77">
        <v>575</v>
      </c>
      <c r="F444" s="77">
        <v>0</v>
      </c>
      <c r="G444" s="22">
        <f t="shared" si="54"/>
        <v>575</v>
      </c>
      <c r="H444" s="22">
        <f t="shared" si="55"/>
        <v>575</v>
      </c>
      <c r="I444" s="22">
        <f t="shared" si="56"/>
        <v>0</v>
      </c>
    </row>
    <row r="445" spans="1:9" ht="39" customHeight="1">
      <c r="A445" s="70" t="s">
        <v>50</v>
      </c>
      <c r="B445" s="86">
        <v>459</v>
      </c>
      <c r="C445" s="62" t="s">
        <v>417</v>
      </c>
      <c r="D445" s="77">
        <v>163.74600000000001</v>
      </c>
      <c r="E445" s="77">
        <v>163.74600000000001</v>
      </c>
      <c r="F445" s="77">
        <v>79.600999999999999</v>
      </c>
      <c r="G445" s="22">
        <f t="shared" si="54"/>
        <v>84.14500000000001</v>
      </c>
      <c r="H445" s="22">
        <f t="shared" si="55"/>
        <v>84.14500000000001</v>
      </c>
      <c r="I445" s="22">
        <f t="shared" si="56"/>
        <v>48.612485190477933</v>
      </c>
    </row>
    <row r="446" spans="1:9" ht="39" customHeight="1">
      <c r="A446" s="70" t="s">
        <v>92</v>
      </c>
      <c r="B446" s="86">
        <v>459</v>
      </c>
      <c r="C446" s="62" t="s">
        <v>418</v>
      </c>
      <c r="D446" s="77">
        <v>99.3</v>
      </c>
      <c r="E446" s="77">
        <v>99.3</v>
      </c>
      <c r="F446" s="77">
        <v>50.86788</v>
      </c>
      <c r="G446" s="22">
        <f t="shared" si="54"/>
        <v>48.432119999999998</v>
      </c>
      <c r="H446" s="22">
        <f t="shared" si="55"/>
        <v>48.432119999999998</v>
      </c>
      <c r="I446" s="22">
        <f t="shared" si="56"/>
        <v>51.226465256797582</v>
      </c>
    </row>
    <row r="447" spans="1:9" ht="39" customHeight="1">
      <c r="A447" s="70" t="s">
        <v>126</v>
      </c>
      <c r="B447" s="86">
        <v>459</v>
      </c>
      <c r="C447" s="62" t="s">
        <v>419</v>
      </c>
      <c r="D447" s="77">
        <v>100</v>
      </c>
      <c r="E447" s="77">
        <v>100</v>
      </c>
      <c r="F447" s="77">
        <v>32.5</v>
      </c>
      <c r="G447" s="22">
        <f t="shared" si="54"/>
        <v>67.5</v>
      </c>
      <c r="H447" s="22">
        <f t="shared" si="55"/>
        <v>67.5</v>
      </c>
      <c r="I447" s="22">
        <f t="shared" si="56"/>
        <v>32.5</v>
      </c>
    </row>
    <row r="448" spans="1:9" ht="39" customHeight="1">
      <c r="A448" s="70" t="s">
        <v>96</v>
      </c>
      <c r="B448" s="86">
        <v>459</v>
      </c>
      <c r="C448" s="62" t="s">
        <v>420</v>
      </c>
      <c r="D448" s="77">
        <v>1880</v>
      </c>
      <c r="E448" s="77">
        <v>1880</v>
      </c>
      <c r="F448" s="77">
        <v>832.70168999999999</v>
      </c>
      <c r="G448" s="22">
        <f t="shared" si="54"/>
        <v>1047.2983100000001</v>
      </c>
      <c r="H448" s="22">
        <f t="shared" si="55"/>
        <v>1047.2983100000001</v>
      </c>
      <c r="I448" s="22">
        <f t="shared" si="56"/>
        <v>44.292643085106384</v>
      </c>
    </row>
    <row r="449" spans="1:9" ht="39" customHeight="1">
      <c r="A449" s="70" t="s">
        <v>708</v>
      </c>
      <c r="B449" s="86">
        <v>459</v>
      </c>
      <c r="C449" s="62" t="s">
        <v>835</v>
      </c>
      <c r="D449" s="77">
        <v>1166.9321199999999</v>
      </c>
      <c r="E449" s="77">
        <v>1166.9321199999999</v>
      </c>
      <c r="F449" s="77">
        <v>195.09907000000001</v>
      </c>
      <c r="G449" s="22">
        <f t="shared" si="54"/>
        <v>971.83304999999996</v>
      </c>
      <c r="H449" s="22">
        <f t="shared" si="55"/>
        <v>971.83304999999996</v>
      </c>
      <c r="I449" s="22">
        <f t="shared" si="56"/>
        <v>16.718973336683888</v>
      </c>
    </row>
    <row r="450" spans="1:9" ht="41.25" customHeight="1">
      <c r="A450" s="70" t="s">
        <v>98</v>
      </c>
      <c r="B450" s="86">
        <v>459</v>
      </c>
      <c r="C450" s="62" t="s">
        <v>421</v>
      </c>
      <c r="D450" s="77">
        <v>802</v>
      </c>
      <c r="E450" s="77">
        <v>802</v>
      </c>
      <c r="F450" s="77">
        <v>288.42736000000002</v>
      </c>
      <c r="G450" s="22">
        <f t="shared" si="54"/>
        <v>513.57263999999998</v>
      </c>
      <c r="H450" s="22">
        <f t="shared" si="55"/>
        <v>513.57263999999998</v>
      </c>
      <c r="I450" s="22">
        <f t="shared" si="56"/>
        <v>35.96351122194514</v>
      </c>
    </row>
    <row r="451" spans="1:9" ht="41.25" customHeight="1">
      <c r="A451" s="70" t="s">
        <v>98</v>
      </c>
      <c r="B451" s="86">
        <v>459</v>
      </c>
      <c r="C451" s="62" t="s">
        <v>421</v>
      </c>
      <c r="D451" s="77">
        <v>4.5</v>
      </c>
      <c r="E451" s="77">
        <v>4.5</v>
      </c>
      <c r="F451" s="77">
        <v>0.21167</v>
      </c>
      <c r="G451" s="22">
        <f t="shared" si="54"/>
        <v>4.2883300000000002</v>
      </c>
      <c r="H451" s="22">
        <f t="shared" si="55"/>
        <v>4.2883300000000002</v>
      </c>
      <c r="I451" s="22">
        <f t="shared" si="56"/>
        <v>4.7037777777777778</v>
      </c>
    </row>
    <row r="452" spans="1:9" ht="41.25" customHeight="1">
      <c r="A452" s="70" t="s">
        <v>100</v>
      </c>
      <c r="B452" s="86">
        <v>459</v>
      </c>
      <c r="C452" s="62" t="s">
        <v>422</v>
      </c>
      <c r="D452" s="77">
        <v>676.51080000000002</v>
      </c>
      <c r="E452" s="77">
        <v>676.51080000000002</v>
      </c>
      <c r="F452" s="77">
        <v>530.11080000000004</v>
      </c>
      <c r="G452" s="22">
        <f t="shared" si="54"/>
        <v>146.39999999999998</v>
      </c>
      <c r="H452" s="22">
        <f t="shared" si="55"/>
        <v>146.39999999999998</v>
      </c>
      <c r="I452" s="22">
        <f t="shared" si="56"/>
        <v>78.359547253347628</v>
      </c>
    </row>
    <row r="453" spans="1:9" ht="41.25" customHeight="1">
      <c r="A453" s="70" t="s">
        <v>102</v>
      </c>
      <c r="B453" s="86">
        <v>459</v>
      </c>
      <c r="C453" s="62" t="s">
        <v>423</v>
      </c>
      <c r="D453" s="77">
        <v>787.02</v>
      </c>
      <c r="E453" s="77">
        <v>787.02</v>
      </c>
      <c r="F453" s="77">
        <v>673.30403999999999</v>
      </c>
      <c r="G453" s="22">
        <f t="shared" si="54"/>
        <v>113.71596</v>
      </c>
      <c r="H453" s="22">
        <f t="shared" si="55"/>
        <v>113.71596</v>
      </c>
      <c r="I453" s="22">
        <f t="shared" si="56"/>
        <v>85.551071129069143</v>
      </c>
    </row>
    <row r="454" spans="1:9" ht="41.25" customHeight="1">
      <c r="A454" s="70" t="s">
        <v>88</v>
      </c>
      <c r="B454" s="86">
        <v>459</v>
      </c>
      <c r="C454" s="62" t="s">
        <v>424</v>
      </c>
      <c r="D454" s="77">
        <v>16462.513449999999</v>
      </c>
      <c r="E454" s="77">
        <v>16462.513449999999</v>
      </c>
      <c r="F454" s="77">
        <v>8722.0248499999998</v>
      </c>
      <c r="G454" s="22">
        <f t="shared" si="54"/>
        <v>7740.4885999999988</v>
      </c>
      <c r="H454" s="22">
        <f t="shared" si="55"/>
        <v>7740.4885999999988</v>
      </c>
      <c r="I454" s="22">
        <f t="shared" si="56"/>
        <v>52.98112512703824</v>
      </c>
    </row>
    <row r="455" spans="1:9" ht="41.25" customHeight="1">
      <c r="A455" s="70" t="s">
        <v>410</v>
      </c>
      <c r="B455" s="86">
        <v>459</v>
      </c>
      <c r="C455" s="62" t="s">
        <v>505</v>
      </c>
      <c r="D455" s="77">
        <v>1.8</v>
      </c>
      <c r="E455" s="77">
        <v>1.8</v>
      </c>
      <c r="F455" s="77">
        <v>0.75</v>
      </c>
      <c r="G455" s="22">
        <f t="shared" si="54"/>
        <v>1.05</v>
      </c>
      <c r="H455" s="22">
        <f t="shared" si="55"/>
        <v>1.05</v>
      </c>
      <c r="I455" s="22">
        <f t="shared" si="56"/>
        <v>41.666666666666664</v>
      </c>
    </row>
    <row r="456" spans="1:9" ht="41.25" customHeight="1">
      <c r="A456" s="70" t="s">
        <v>90</v>
      </c>
      <c r="B456" s="86">
        <v>459</v>
      </c>
      <c r="C456" s="62" t="s">
        <v>425</v>
      </c>
      <c r="D456" s="77">
        <v>712</v>
      </c>
      <c r="E456" s="77">
        <v>712</v>
      </c>
      <c r="F456" s="77">
        <v>277.27820000000003</v>
      </c>
      <c r="G456" s="22">
        <f t="shared" si="54"/>
        <v>434.72179999999997</v>
      </c>
      <c r="H456" s="22">
        <f t="shared" si="55"/>
        <v>434.72179999999997</v>
      </c>
      <c r="I456" s="22">
        <f t="shared" si="56"/>
        <v>38.943567415730342</v>
      </c>
    </row>
    <row r="457" spans="1:9" ht="41.25" customHeight="1">
      <c r="A457" s="70" t="s">
        <v>51</v>
      </c>
      <c r="B457" s="86">
        <v>459</v>
      </c>
      <c r="C457" s="62" t="s">
        <v>426</v>
      </c>
      <c r="D457" s="77">
        <v>69.599999999999994</v>
      </c>
      <c r="E457" s="77">
        <v>69.599999999999994</v>
      </c>
      <c r="F457" s="77">
        <v>12.3</v>
      </c>
      <c r="G457" s="22">
        <f t="shared" si="54"/>
        <v>57.3</v>
      </c>
      <c r="H457" s="22">
        <f t="shared" si="55"/>
        <v>57.3</v>
      </c>
      <c r="I457" s="22">
        <f t="shared" si="56"/>
        <v>17.672413793103452</v>
      </c>
    </row>
    <row r="458" spans="1:9" ht="32.25" customHeight="1">
      <c r="A458" s="70" t="s">
        <v>92</v>
      </c>
      <c r="B458" s="86">
        <v>459</v>
      </c>
      <c r="C458" s="62" t="s">
        <v>427</v>
      </c>
      <c r="D458" s="77">
        <v>144.66</v>
      </c>
      <c r="E458" s="77">
        <v>144.66</v>
      </c>
      <c r="F458" s="77">
        <v>44.427199999999999</v>
      </c>
      <c r="G458" s="22">
        <f t="shared" si="54"/>
        <v>100.2328</v>
      </c>
      <c r="H458" s="22">
        <f t="shared" si="55"/>
        <v>100.2328</v>
      </c>
      <c r="I458" s="22">
        <f t="shared" si="56"/>
        <v>30.711461357666252</v>
      </c>
    </row>
    <row r="459" spans="1:9" ht="32.25" customHeight="1">
      <c r="A459" s="70" t="s">
        <v>96</v>
      </c>
      <c r="B459" s="86">
        <v>459</v>
      </c>
      <c r="C459" s="62" t="s">
        <v>428</v>
      </c>
      <c r="D459" s="77">
        <v>3216.0881599999998</v>
      </c>
      <c r="E459" s="77">
        <v>3216.0881599999998</v>
      </c>
      <c r="F459" s="77">
        <v>1632.10473</v>
      </c>
      <c r="G459" s="22">
        <f t="shared" si="54"/>
        <v>1583.9834299999998</v>
      </c>
      <c r="H459" s="22">
        <f t="shared" si="55"/>
        <v>1583.9834299999998</v>
      </c>
      <c r="I459" s="22">
        <f t="shared" si="56"/>
        <v>50.74813403125119</v>
      </c>
    </row>
    <row r="460" spans="1:9" ht="32.25" customHeight="1">
      <c r="A460" s="70" t="s">
        <v>708</v>
      </c>
      <c r="B460" s="86">
        <v>459</v>
      </c>
      <c r="C460" s="62" t="s">
        <v>836</v>
      </c>
      <c r="D460" s="77">
        <v>236.29944</v>
      </c>
      <c r="E460" s="77">
        <v>236.29944</v>
      </c>
      <c r="F460" s="77">
        <v>129.18541999999999</v>
      </c>
      <c r="G460" s="22">
        <f t="shared" si="54"/>
        <v>107.11402000000001</v>
      </c>
      <c r="H460" s="22">
        <f t="shared" si="55"/>
        <v>107.11402000000001</v>
      </c>
      <c r="I460" s="22">
        <f t="shared" si="56"/>
        <v>54.670218431325942</v>
      </c>
    </row>
    <row r="461" spans="1:9" ht="32.25" customHeight="1">
      <c r="A461" s="70" t="s">
        <v>98</v>
      </c>
      <c r="B461" s="86">
        <v>459</v>
      </c>
      <c r="C461" s="62" t="s">
        <v>429</v>
      </c>
      <c r="D461" s="77">
        <v>1133.59249</v>
      </c>
      <c r="E461" s="77">
        <v>1133.59249</v>
      </c>
      <c r="F461" s="77">
        <v>146.01772</v>
      </c>
      <c r="G461" s="22">
        <f t="shared" si="54"/>
        <v>987.57476999999994</v>
      </c>
      <c r="H461" s="22">
        <f t="shared" si="55"/>
        <v>987.57476999999994</v>
      </c>
      <c r="I461" s="22">
        <f t="shared" si="56"/>
        <v>12.880971009255715</v>
      </c>
    </row>
    <row r="462" spans="1:9" ht="32.25" customHeight="1">
      <c r="A462" s="70" t="s">
        <v>100</v>
      </c>
      <c r="B462" s="86">
        <v>459</v>
      </c>
      <c r="C462" s="62" t="s">
        <v>430</v>
      </c>
      <c r="D462" s="77">
        <v>10</v>
      </c>
      <c r="E462" s="77">
        <v>10</v>
      </c>
      <c r="F462" s="77">
        <v>0</v>
      </c>
      <c r="G462" s="22">
        <f t="shared" si="54"/>
        <v>10</v>
      </c>
      <c r="H462" s="22">
        <f t="shared" si="55"/>
        <v>10</v>
      </c>
      <c r="I462" s="22">
        <f t="shared" si="56"/>
        <v>0</v>
      </c>
    </row>
    <row r="463" spans="1:9" ht="32.25" customHeight="1">
      <c r="A463" s="70" t="s">
        <v>102</v>
      </c>
      <c r="B463" s="86">
        <v>459</v>
      </c>
      <c r="C463" s="62" t="s">
        <v>431</v>
      </c>
      <c r="D463" s="77">
        <v>222.11617000000001</v>
      </c>
      <c r="E463" s="77">
        <v>222.11617000000001</v>
      </c>
      <c r="F463" s="77">
        <v>134.74666999999999</v>
      </c>
      <c r="G463" s="22">
        <f t="shared" si="54"/>
        <v>87.369500000000016</v>
      </c>
      <c r="H463" s="22">
        <f t="shared" si="55"/>
        <v>87.369500000000016</v>
      </c>
      <c r="I463" s="22">
        <f t="shared" si="56"/>
        <v>60.664952938815752</v>
      </c>
    </row>
    <row r="464" spans="1:9" s="93" customFormat="1" ht="42" customHeight="1">
      <c r="A464" s="15" t="s">
        <v>28</v>
      </c>
      <c r="B464" s="26"/>
      <c r="C464" s="16" t="s">
        <v>301</v>
      </c>
      <c r="D464" s="18">
        <f>SUM(D465:D482)</f>
        <v>10383.757130000002</v>
      </c>
      <c r="E464" s="18">
        <f>SUM(E465:E482)</f>
        <v>10383.757130000002</v>
      </c>
      <c r="F464" s="18">
        <f>SUM(F465:F482)</f>
        <v>4519.1270100000002</v>
      </c>
      <c r="G464" s="18">
        <f t="shared" si="51"/>
        <v>5864.6301200000016</v>
      </c>
      <c r="H464" s="18">
        <f t="shared" si="52"/>
        <v>5864.6301200000016</v>
      </c>
      <c r="I464" s="18">
        <f t="shared" si="53"/>
        <v>43.521116233965685</v>
      </c>
    </row>
    <row r="465" spans="1:9" ht="105.75" customHeight="1">
      <c r="A465" s="74" t="s">
        <v>568</v>
      </c>
      <c r="B465" s="86">
        <v>459</v>
      </c>
      <c r="C465" s="62" t="s">
        <v>605</v>
      </c>
      <c r="D465" s="77">
        <v>105</v>
      </c>
      <c r="E465" s="77">
        <v>105</v>
      </c>
      <c r="F465" s="77">
        <v>58.333350000000003</v>
      </c>
      <c r="G465" s="22">
        <f t="shared" si="51"/>
        <v>46.666649999999997</v>
      </c>
      <c r="H465" s="22">
        <f t="shared" si="52"/>
        <v>46.666649999999997</v>
      </c>
      <c r="I465" s="22">
        <f t="shared" si="53"/>
        <v>55.555571428571426</v>
      </c>
    </row>
    <row r="466" spans="1:9" ht="106.5" customHeight="1">
      <c r="A466" s="70" t="s">
        <v>432</v>
      </c>
      <c r="B466" s="86">
        <v>459</v>
      </c>
      <c r="C466" s="62" t="s">
        <v>289</v>
      </c>
      <c r="D466" s="77">
        <v>267.2</v>
      </c>
      <c r="E466" s="77">
        <v>267.2</v>
      </c>
      <c r="F466" s="77">
        <v>95.44</v>
      </c>
      <c r="G466" s="22">
        <f t="shared" si="51"/>
        <v>171.76</v>
      </c>
      <c r="H466" s="22">
        <f t="shared" si="52"/>
        <v>171.76</v>
      </c>
      <c r="I466" s="22">
        <f t="shared" si="53"/>
        <v>35.718562874251496</v>
      </c>
    </row>
    <row r="467" spans="1:9" ht="93.75" customHeight="1">
      <c r="A467" s="70" t="s">
        <v>837</v>
      </c>
      <c r="B467" s="86">
        <v>459</v>
      </c>
      <c r="C467" s="62" t="s">
        <v>433</v>
      </c>
      <c r="D467" s="77">
        <v>147</v>
      </c>
      <c r="E467" s="77">
        <v>147</v>
      </c>
      <c r="F467" s="77">
        <v>131.28200000000001</v>
      </c>
      <c r="G467" s="22">
        <f t="shared" ref="G467:G482" si="57">E467-F467</f>
        <v>15.717999999999989</v>
      </c>
      <c r="H467" s="22">
        <f t="shared" ref="H467:H482" si="58">D467-F467</f>
        <v>15.717999999999989</v>
      </c>
      <c r="I467" s="22">
        <f t="shared" ref="I467:I482" si="59">F467/D467*100</f>
        <v>89.307482993197283</v>
      </c>
    </row>
    <row r="468" spans="1:9" ht="91.5" customHeight="1">
      <c r="A468" s="70" t="s">
        <v>838</v>
      </c>
      <c r="B468" s="86">
        <v>459</v>
      </c>
      <c r="C468" s="62" t="s">
        <v>606</v>
      </c>
      <c r="D468" s="77">
        <v>144.83000000000001</v>
      </c>
      <c r="E468" s="77">
        <v>144.83000000000001</v>
      </c>
      <c r="F468" s="77">
        <v>71.581999999999994</v>
      </c>
      <c r="G468" s="22">
        <f t="shared" si="57"/>
        <v>73.248000000000019</v>
      </c>
      <c r="H468" s="22">
        <f t="shared" si="58"/>
        <v>73.248000000000019</v>
      </c>
      <c r="I468" s="22">
        <f t="shared" si="59"/>
        <v>49.424842919284664</v>
      </c>
    </row>
    <row r="469" spans="1:9" ht="102" customHeight="1">
      <c r="A469" s="74" t="s">
        <v>839</v>
      </c>
      <c r="B469" s="86">
        <v>459</v>
      </c>
      <c r="C469" s="62" t="s">
        <v>607</v>
      </c>
      <c r="D469" s="77">
        <v>613.25</v>
      </c>
      <c r="E469" s="77">
        <v>613.25</v>
      </c>
      <c r="F469" s="77">
        <v>310.89999999999998</v>
      </c>
      <c r="G469" s="22">
        <f t="shared" si="57"/>
        <v>302.35000000000002</v>
      </c>
      <c r="H469" s="22">
        <f t="shared" si="58"/>
        <v>302.35000000000002</v>
      </c>
      <c r="I469" s="22">
        <f t="shared" si="59"/>
        <v>50.697105584997956</v>
      </c>
    </row>
    <row r="470" spans="1:9" ht="116.25" customHeight="1">
      <c r="A470" s="74" t="s">
        <v>506</v>
      </c>
      <c r="B470" s="86">
        <v>459</v>
      </c>
      <c r="C470" s="62" t="s">
        <v>507</v>
      </c>
      <c r="D470" s="77">
        <v>7.6387900000000002</v>
      </c>
      <c r="E470" s="77">
        <v>7.6387900000000002</v>
      </c>
      <c r="F470" s="77">
        <v>0</v>
      </c>
      <c r="G470" s="22">
        <f t="shared" si="57"/>
        <v>7.6387900000000002</v>
      </c>
      <c r="H470" s="22">
        <f t="shared" si="58"/>
        <v>7.6387900000000002</v>
      </c>
      <c r="I470" s="22">
        <f t="shared" si="59"/>
        <v>0</v>
      </c>
    </row>
    <row r="471" spans="1:9" ht="92.25" customHeight="1">
      <c r="A471" s="74" t="s">
        <v>290</v>
      </c>
      <c r="B471" s="86">
        <v>459</v>
      </c>
      <c r="C471" s="62" t="s">
        <v>291</v>
      </c>
      <c r="D471" s="77">
        <v>57.48</v>
      </c>
      <c r="E471" s="77">
        <v>57.48</v>
      </c>
      <c r="F471" s="77">
        <v>0</v>
      </c>
      <c r="G471" s="22">
        <f t="shared" si="57"/>
        <v>57.48</v>
      </c>
      <c r="H471" s="22">
        <f t="shared" si="58"/>
        <v>57.48</v>
      </c>
      <c r="I471" s="22">
        <f t="shared" si="59"/>
        <v>0</v>
      </c>
    </row>
    <row r="472" spans="1:9" ht="33" customHeight="1">
      <c r="A472" s="70" t="s">
        <v>88</v>
      </c>
      <c r="B472" s="86">
        <v>459</v>
      </c>
      <c r="C472" s="62" t="s">
        <v>292</v>
      </c>
      <c r="D472" s="77">
        <v>6338.2864799999998</v>
      </c>
      <c r="E472" s="77">
        <v>6338.2864799999998</v>
      </c>
      <c r="F472" s="77">
        <v>2391.1373899999999</v>
      </c>
      <c r="G472" s="22">
        <f t="shared" si="57"/>
        <v>3947.1490899999999</v>
      </c>
      <c r="H472" s="22">
        <f t="shared" si="58"/>
        <v>3947.1490899999999</v>
      </c>
      <c r="I472" s="22">
        <f t="shared" si="59"/>
        <v>37.725296853417078</v>
      </c>
    </row>
    <row r="473" spans="1:9" ht="52.5" customHeight="1">
      <c r="A473" s="70" t="s">
        <v>410</v>
      </c>
      <c r="B473" s="86">
        <v>459</v>
      </c>
      <c r="C473" s="62" t="s">
        <v>434</v>
      </c>
      <c r="D473" s="77">
        <v>320.07915000000003</v>
      </c>
      <c r="E473" s="77">
        <v>320.07915000000003</v>
      </c>
      <c r="F473" s="77">
        <v>258.41172999999998</v>
      </c>
      <c r="G473" s="22">
        <f t="shared" si="57"/>
        <v>61.66742000000005</v>
      </c>
      <c r="H473" s="22">
        <f t="shared" si="58"/>
        <v>61.66742000000005</v>
      </c>
      <c r="I473" s="22">
        <f t="shared" si="59"/>
        <v>80.733696649719278</v>
      </c>
    </row>
    <row r="474" spans="1:9" ht="31.5">
      <c r="A474" s="70" t="s">
        <v>90</v>
      </c>
      <c r="B474" s="86">
        <v>459</v>
      </c>
      <c r="C474" s="62" t="s">
        <v>293</v>
      </c>
      <c r="D474" s="77">
        <v>600</v>
      </c>
      <c r="E474" s="77">
        <v>600</v>
      </c>
      <c r="F474" s="77">
        <v>74.599999999999994</v>
      </c>
      <c r="G474" s="22">
        <f t="shared" si="57"/>
        <v>525.4</v>
      </c>
      <c r="H474" s="22">
        <f t="shared" si="58"/>
        <v>525.4</v>
      </c>
      <c r="I474" s="22">
        <f t="shared" si="59"/>
        <v>12.433333333333332</v>
      </c>
    </row>
    <row r="475" spans="1:9" ht="33.75" customHeight="1">
      <c r="A475" s="70" t="s">
        <v>51</v>
      </c>
      <c r="B475" s="86">
        <v>459</v>
      </c>
      <c r="C475" s="62" t="s">
        <v>294</v>
      </c>
      <c r="D475" s="77">
        <v>168.74995999999999</v>
      </c>
      <c r="E475" s="77">
        <v>168.74995999999999</v>
      </c>
      <c r="F475" s="77">
        <v>93.58</v>
      </c>
      <c r="G475" s="22">
        <f t="shared" si="57"/>
        <v>75.169959999999989</v>
      </c>
      <c r="H475" s="22">
        <f t="shared" si="58"/>
        <v>75.169959999999989</v>
      </c>
      <c r="I475" s="22">
        <f t="shared" si="59"/>
        <v>55.454827959662921</v>
      </c>
    </row>
    <row r="476" spans="1:9" ht="32.25" customHeight="1">
      <c r="A476" s="70" t="s">
        <v>92</v>
      </c>
      <c r="B476" s="86">
        <v>459</v>
      </c>
      <c r="C476" s="62" t="s">
        <v>295</v>
      </c>
      <c r="D476" s="77">
        <v>130.01121000000001</v>
      </c>
      <c r="E476" s="77">
        <v>130.01121000000001</v>
      </c>
      <c r="F476" s="77">
        <v>51.006999999999998</v>
      </c>
      <c r="G476" s="22">
        <f t="shared" si="57"/>
        <v>79.00421</v>
      </c>
      <c r="H476" s="22">
        <f t="shared" si="58"/>
        <v>79.00421</v>
      </c>
      <c r="I476" s="22">
        <f t="shared" si="59"/>
        <v>39.232770774150936</v>
      </c>
    </row>
    <row r="477" spans="1:9" ht="32.25" customHeight="1">
      <c r="A477" s="70" t="s">
        <v>94</v>
      </c>
      <c r="B477" s="86">
        <v>459</v>
      </c>
      <c r="C477" s="62" t="s">
        <v>296</v>
      </c>
      <c r="D477" s="77">
        <v>19</v>
      </c>
      <c r="E477" s="77">
        <v>19</v>
      </c>
      <c r="F477" s="77">
        <v>12.167400000000001</v>
      </c>
      <c r="G477" s="22">
        <f t="shared" si="57"/>
        <v>6.8325999999999993</v>
      </c>
      <c r="H477" s="22">
        <f t="shared" si="58"/>
        <v>6.8325999999999993</v>
      </c>
      <c r="I477" s="22">
        <f t="shared" si="59"/>
        <v>64.038947368421049</v>
      </c>
    </row>
    <row r="478" spans="1:9" ht="32.25" customHeight="1">
      <c r="A478" s="70" t="s">
        <v>96</v>
      </c>
      <c r="B478" s="86">
        <v>459</v>
      </c>
      <c r="C478" s="62" t="s">
        <v>297</v>
      </c>
      <c r="D478" s="77">
        <v>336.19992000000002</v>
      </c>
      <c r="E478" s="77">
        <v>336.19992000000002</v>
      </c>
      <c r="F478" s="77">
        <v>145.60248999999999</v>
      </c>
      <c r="G478" s="22">
        <f t="shared" si="57"/>
        <v>190.59743000000003</v>
      </c>
      <c r="H478" s="22">
        <f t="shared" si="58"/>
        <v>190.59743000000003</v>
      </c>
      <c r="I478" s="22">
        <f t="shared" si="59"/>
        <v>43.30830596271408</v>
      </c>
    </row>
    <row r="479" spans="1:9" ht="32.25" customHeight="1">
      <c r="A479" s="70" t="s">
        <v>708</v>
      </c>
      <c r="B479" s="86">
        <v>459</v>
      </c>
      <c r="C479" s="62" t="s">
        <v>840</v>
      </c>
      <c r="D479" s="77">
        <v>315.88062000000002</v>
      </c>
      <c r="E479" s="77">
        <v>315.88062000000002</v>
      </c>
      <c r="F479" s="77">
        <v>238.99497</v>
      </c>
      <c r="G479" s="22">
        <f t="shared" si="57"/>
        <v>76.885650000000027</v>
      </c>
      <c r="H479" s="22">
        <f t="shared" si="58"/>
        <v>76.885650000000027</v>
      </c>
      <c r="I479" s="22">
        <f t="shared" si="59"/>
        <v>75.659902782259948</v>
      </c>
    </row>
    <row r="480" spans="1:9" ht="32.25" customHeight="1">
      <c r="A480" s="70" t="s">
        <v>98</v>
      </c>
      <c r="B480" s="86">
        <v>459</v>
      </c>
      <c r="C480" s="62" t="s">
        <v>298</v>
      </c>
      <c r="D480" s="77">
        <v>395.45100000000002</v>
      </c>
      <c r="E480" s="77">
        <v>395.45100000000002</v>
      </c>
      <c r="F480" s="77">
        <v>194.05568</v>
      </c>
      <c r="G480" s="22">
        <f t="shared" si="57"/>
        <v>201.39532000000003</v>
      </c>
      <c r="H480" s="22">
        <f t="shared" si="58"/>
        <v>201.39532000000003</v>
      </c>
      <c r="I480" s="22">
        <f t="shared" si="59"/>
        <v>49.071991220151169</v>
      </c>
    </row>
    <row r="481" spans="1:9" ht="32.25" customHeight="1">
      <c r="A481" s="70" t="s">
        <v>100</v>
      </c>
      <c r="B481" s="86">
        <v>459</v>
      </c>
      <c r="C481" s="62" t="s">
        <v>299</v>
      </c>
      <c r="D481" s="77">
        <v>51</v>
      </c>
      <c r="E481" s="77">
        <v>51</v>
      </c>
      <c r="F481" s="77">
        <v>49.12</v>
      </c>
      <c r="G481" s="22">
        <f t="shared" si="57"/>
        <v>1.8800000000000026</v>
      </c>
      <c r="H481" s="22">
        <f t="shared" si="58"/>
        <v>1.8800000000000026</v>
      </c>
      <c r="I481" s="22">
        <f t="shared" si="59"/>
        <v>96.313725490196077</v>
      </c>
    </row>
    <row r="482" spans="1:9" ht="32.25" customHeight="1">
      <c r="A482" s="70" t="s">
        <v>102</v>
      </c>
      <c r="B482" s="86">
        <v>459</v>
      </c>
      <c r="C482" s="62" t="s">
        <v>300</v>
      </c>
      <c r="D482" s="77">
        <v>366.7</v>
      </c>
      <c r="E482" s="77">
        <v>366.7</v>
      </c>
      <c r="F482" s="77">
        <v>342.91300000000001</v>
      </c>
      <c r="G482" s="22">
        <f t="shared" si="57"/>
        <v>23.786999999999978</v>
      </c>
      <c r="H482" s="22">
        <f t="shared" si="58"/>
        <v>23.786999999999978</v>
      </c>
      <c r="I482" s="22">
        <f t="shared" si="59"/>
        <v>93.513226070357248</v>
      </c>
    </row>
    <row r="483" spans="1:9" s="94" customFormat="1" ht="54" customHeight="1">
      <c r="A483" s="15" t="s">
        <v>16</v>
      </c>
      <c r="B483" s="26"/>
      <c r="C483" s="68" t="s">
        <v>435</v>
      </c>
      <c r="D483" s="18">
        <f>SUM(D484:D494)</f>
        <v>15594.647499999999</v>
      </c>
      <c r="E483" s="18">
        <f>SUM(E484:E494)</f>
        <v>15594.647499999999</v>
      </c>
      <c r="F483" s="18">
        <f>SUM(F484:F494)</f>
        <v>7223.8688299999994</v>
      </c>
      <c r="G483" s="18">
        <f t="shared" ref="G483:G494" si="60">E483-F483</f>
        <v>8370.7786699999997</v>
      </c>
      <c r="H483" s="18">
        <f t="shared" ref="H483:H494" si="61">D483-F483</f>
        <v>8370.7786699999997</v>
      </c>
      <c r="I483" s="18">
        <f t="shared" ref="I483:I494" si="62">F483/D483*100</f>
        <v>46.322745223962258</v>
      </c>
    </row>
    <row r="484" spans="1:9" s="94" customFormat="1" ht="33.75" customHeight="1">
      <c r="A484" s="70" t="s">
        <v>88</v>
      </c>
      <c r="B484" s="84">
        <v>459</v>
      </c>
      <c r="C484" s="62" t="s">
        <v>436</v>
      </c>
      <c r="D484" s="77">
        <v>10153.847659999999</v>
      </c>
      <c r="E484" s="77">
        <v>10153.847659999999</v>
      </c>
      <c r="F484" s="77">
        <v>4760.4546600000003</v>
      </c>
      <c r="G484" s="24">
        <f t="shared" si="60"/>
        <v>5393.3929999999991</v>
      </c>
      <c r="H484" s="24">
        <f t="shared" si="61"/>
        <v>5393.3929999999991</v>
      </c>
      <c r="I484" s="24">
        <f t="shared" si="62"/>
        <v>46.883258636559063</v>
      </c>
    </row>
    <row r="485" spans="1:9" s="94" customFormat="1" ht="33.75" customHeight="1">
      <c r="A485" s="70" t="s">
        <v>88</v>
      </c>
      <c r="B485" s="84">
        <v>459</v>
      </c>
      <c r="C485" s="62" t="s">
        <v>436</v>
      </c>
      <c r="D485" s="77">
        <v>3066.4619899999998</v>
      </c>
      <c r="E485" s="77">
        <v>3066.4619899999998</v>
      </c>
      <c r="F485" s="77">
        <v>1349.6495399999999</v>
      </c>
      <c r="G485" s="24">
        <f t="shared" si="60"/>
        <v>1716.8124499999999</v>
      </c>
      <c r="H485" s="24">
        <f t="shared" si="61"/>
        <v>1716.8124499999999</v>
      </c>
      <c r="I485" s="24">
        <f t="shared" si="62"/>
        <v>44.01324863641959</v>
      </c>
    </row>
    <row r="486" spans="1:9" s="94" customFormat="1" ht="33.75" customHeight="1">
      <c r="A486" s="70" t="s">
        <v>90</v>
      </c>
      <c r="B486" s="84">
        <v>459</v>
      </c>
      <c r="C486" s="62" t="s">
        <v>437</v>
      </c>
      <c r="D486" s="77">
        <v>975</v>
      </c>
      <c r="E486" s="77">
        <v>975</v>
      </c>
      <c r="F486" s="77">
        <v>523.38256000000001</v>
      </c>
      <c r="G486" s="24">
        <f t="shared" si="60"/>
        <v>451.61743999999999</v>
      </c>
      <c r="H486" s="24">
        <f t="shared" si="61"/>
        <v>451.61743999999999</v>
      </c>
      <c r="I486" s="24">
        <f t="shared" si="62"/>
        <v>53.680262564102563</v>
      </c>
    </row>
    <row r="487" spans="1:9" s="94" customFormat="1" ht="33.75" customHeight="1">
      <c r="A487" s="70" t="s">
        <v>50</v>
      </c>
      <c r="B487" s="84">
        <v>459</v>
      </c>
      <c r="C487" s="62" t="s">
        <v>438</v>
      </c>
      <c r="D487" s="77">
        <v>242.4</v>
      </c>
      <c r="E487" s="77">
        <v>242.4</v>
      </c>
      <c r="F487" s="77">
        <v>118.8582</v>
      </c>
      <c r="G487" s="24">
        <f t="shared" si="60"/>
        <v>123.54180000000001</v>
      </c>
      <c r="H487" s="24">
        <f t="shared" si="61"/>
        <v>123.54180000000001</v>
      </c>
      <c r="I487" s="24">
        <f t="shared" si="62"/>
        <v>49.033910891089107</v>
      </c>
    </row>
    <row r="488" spans="1:9" s="94" customFormat="1" ht="33.75" customHeight="1">
      <c r="A488" s="70" t="s">
        <v>92</v>
      </c>
      <c r="B488" s="84">
        <v>459</v>
      </c>
      <c r="C488" s="62" t="s">
        <v>439</v>
      </c>
      <c r="D488" s="77">
        <v>231.16</v>
      </c>
      <c r="E488" s="77">
        <v>231.16</v>
      </c>
      <c r="F488" s="77">
        <v>100.30148</v>
      </c>
      <c r="G488" s="24">
        <f t="shared" si="60"/>
        <v>130.85852</v>
      </c>
      <c r="H488" s="24">
        <f t="shared" si="61"/>
        <v>130.85852</v>
      </c>
      <c r="I488" s="24">
        <f t="shared" si="62"/>
        <v>43.390500086520156</v>
      </c>
    </row>
    <row r="489" spans="1:9" s="94" customFormat="1" ht="33.75" customHeight="1">
      <c r="A489" s="70" t="s">
        <v>708</v>
      </c>
      <c r="B489" s="84">
        <v>459</v>
      </c>
      <c r="C489" s="62" t="s">
        <v>841</v>
      </c>
      <c r="D489" s="77">
        <v>30.26606</v>
      </c>
      <c r="E489" s="77">
        <v>30.26606</v>
      </c>
      <c r="F489" s="77">
        <v>6.6210500000000003</v>
      </c>
      <c r="G489" s="24">
        <f t="shared" si="60"/>
        <v>23.645009999999999</v>
      </c>
      <c r="H489" s="24">
        <f t="shared" si="61"/>
        <v>23.645009999999999</v>
      </c>
      <c r="I489" s="24">
        <f t="shared" si="62"/>
        <v>21.876154345824993</v>
      </c>
    </row>
    <row r="490" spans="1:9" s="94" customFormat="1" ht="33.75" customHeight="1">
      <c r="A490" s="70" t="s">
        <v>98</v>
      </c>
      <c r="B490" s="84">
        <v>459</v>
      </c>
      <c r="C490" s="62" t="s">
        <v>440</v>
      </c>
      <c r="D490" s="77">
        <v>15</v>
      </c>
      <c r="E490" s="77">
        <v>15</v>
      </c>
      <c r="F490" s="77">
        <v>0</v>
      </c>
      <c r="G490" s="24">
        <f t="shared" si="60"/>
        <v>15</v>
      </c>
      <c r="H490" s="24">
        <f t="shared" si="61"/>
        <v>15</v>
      </c>
      <c r="I490" s="24">
        <f t="shared" si="62"/>
        <v>0</v>
      </c>
    </row>
    <row r="491" spans="1:9" s="94" customFormat="1" ht="33.75" customHeight="1">
      <c r="A491" s="70" t="s">
        <v>98</v>
      </c>
      <c r="B491" s="84">
        <v>459</v>
      </c>
      <c r="C491" s="62" t="s">
        <v>440</v>
      </c>
      <c r="D491" s="77">
        <v>439.04748999999998</v>
      </c>
      <c r="E491" s="77">
        <v>439.04748999999998</v>
      </c>
      <c r="F491" s="77">
        <v>213.55680000000001</v>
      </c>
      <c r="G491" s="24">
        <f t="shared" si="60"/>
        <v>225.49068999999997</v>
      </c>
      <c r="H491" s="24">
        <f t="shared" si="61"/>
        <v>225.49068999999997</v>
      </c>
      <c r="I491" s="24">
        <f t="shared" si="62"/>
        <v>48.64093403654352</v>
      </c>
    </row>
    <row r="492" spans="1:9" s="94" customFormat="1" ht="33.75" customHeight="1">
      <c r="A492" s="70" t="s">
        <v>98</v>
      </c>
      <c r="B492" s="84">
        <v>459</v>
      </c>
      <c r="C492" s="62" t="s">
        <v>440</v>
      </c>
      <c r="D492" s="77">
        <v>5</v>
      </c>
      <c r="E492" s="77">
        <v>5</v>
      </c>
      <c r="F492" s="77">
        <v>0</v>
      </c>
      <c r="G492" s="24">
        <f t="shared" si="60"/>
        <v>5</v>
      </c>
      <c r="H492" s="24">
        <f t="shared" si="61"/>
        <v>5</v>
      </c>
      <c r="I492" s="24">
        <f t="shared" si="62"/>
        <v>0</v>
      </c>
    </row>
    <row r="493" spans="1:9" s="94" customFormat="1" ht="33.75" customHeight="1">
      <c r="A493" s="70" t="s">
        <v>100</v>
      </c>
      <c r="B493" s="84">
        <v>459</v>
      </c>
      <c r="C493" s="62" t="s">
        <v>441</v>
      </c>
      <c r="D493" s="77">
        <v>3</v>
      </c>
      <c r="E493" s="77">
        <v>3</v>
      </c>
      <c r="F493" s="77">
        <v>0</v>
      </c>
      <c r="G493" s="24">
        <f t="shared" si="60"/>
        <v>3</v>
      </c>
      <c r="H493" s="24">
        <f t="shared" si="61"/>
        <v>3</v>
      </c>
      <c r="I493" s="24">
        <f t="shared" si="62"/>
        <v>0</v>
      </c>
    </row>
    <row r="494" spans="1:9" s="94" customFormat="1" ht="33.75" customHeight="1">
      <c r="A494" s="70" t="s">
        <v>102</v>
      </c>
      <c r="B494" s="84">
        <v>459</v>
      </c>
      <c r="C494" s="62" t="s">
        <v>442</v>
      </c>
      <c r="D494" s="77">
        <v>433.46429999999998</v>
      </c>
      <c r="E494" s="77">
        <v>433.46429999999998</v>
      </c>
      <c r="F494" s="77">
        <v>151.04454000000001</v>
      </c>
      <c r="G494" s="24">
        <f t="shared" si="60"/>
        <v>282.41976</v>
      </c>
      <c r="H494" s="24">
        <f t="shared" si="61"/>
        <v>282.41976</v>
      </c>
      <c r="I494" s="24">
        <f t="shared" si="62"/>
        <v>34.845900804287695</v>
      </c>
    </row>
    <row r="495" spans="1:9" s="92" customFormat="1" ht="44.25" customHeight="1">
      <c r="A495" s="214" t="s">
        <v>73</v>
      </c>
      <c r="B495" s="214"/>
      <c r="C495" s="214"/>
      <c r="D495" s="214"/>
      <c r="E495" s="214"/>
      <c r="F495" s="214"/>
      <c r="G495" s="214"/>
      <c r="H495" s="214"/>
      <c r="I495" s="214"/>
    </row>
    <row r="496" spans="1:9" s="91" customFormat="1" ht="30" customHeight="1">
      <c r="A496" s="8" t="s">
        <v>1</v>
      </c>
      <c r="B496" s="10"/>
      <c r="C496" s="131">
        <v>1200000000</v>
      </c>
      <c r="D496" s="128">
        <f>D498+D518+D526</f>
        <v>89357.24295</v>
      </c>
      <c r="E496" s="128">
        <f>E498+E518+E526</f>
        <v>89357.24295</v>
      </c>
      <c r="F496" s="128">
        <f>F498+F518+F526</f>
        <v>40494.912510000002</v>
      </c>
      <c r="G496" s="128">
        <f t="shared" ref="G496:G525" si="63">E496-F496</f>
        <v>48862.330439999998</v>
      </c>
      <c r="H496" s="128">
        <f t="shared" ref="H496:H525" si="64">D496-F496</f>
        <v>48862.330439999998</v>
      </c>
      <c r="I496" s="128">
        <f t="shared" ref="I496:I525" si="65">F496/D496*100</f>
        <v>45.317996810464486</v>
      </c>
    </row>
    <row r="497" spans="1:9" ht="30" customHeight="1">
      <c r="A497" s="11" t="s">
        <v>6</v>
      </c>
      <c r="B497" s="13"/>
      <c r="C497" s="13"/>
      <c r="D497" s="14"/>
      <c r="E497" s="14"/>
      <c r="F497" s="113"/>
      <c r="G497" s="6"/>
      <c r="H497" s="6"/>
      <c r="I497" s="6"/>
    </row>
    <row r="498" spans="1:9" s="93" customFormat="1" ht="39" customHeight="1">
      <c r="A498" s="15" t="s">
        <v>30</v>
      </c>
      <c r="B498" s="16"/>
      <c r="C498" s="16" t="s">
        <v>309</v>
      </c>
      <c r="D498" s="18">
        <f>SUM(D499:D517)</f>
        <v>64077.712049999995</v>
      </c>
      <c r="E498" s="18">
        <f>SUM(E499:E517)</f>
        <v>64077.712049999995</v>
      </c>
      <c r="F498" s="18">
        <f>SUM(F499:F517)</f>
        <v>31037.817510000001</v>
      </c>
      <c r="G498" s="18">
        <f t="shared" si="63"/>
        <v>33039.894539999994</v>
      </c>
      <c r="H498" s="18">
        <f t="shared" si="64"/>
        <v>33039.894539999994</v>
      </c>
      <c r="I498" s="18">
        <f t="shared" si="65"/>
        <v>48.437774254144898</v>
      </c>
    </row>
    <row r="499" spans="1:9" ht="102.75" customHeight="1">
      <c r="A499" s="74" t="s">
        <v>473</v>
      </c>
      <c r="B499" s="27" t="s">
        <v>19</v>
      </c>
      <c r="C499" s="62" t="s">
        <v>475</v>
      </c>
      <c r="D499" s="77">
        <v>18960.8</v>
      </c>
      <c r="E499" s="77">
        <v>18960.8</v>
      </c>
      <c r="F499" s="77">
        <v>9378.6771000000008</v>
      </c>
      <c r="G499" s="22">
        <f t="shared" si="63"/>
        <v>9582.1228999999985</v>
      </c>
      <c r="H499" s="22">
        <f t="shared" si="64"/>
        <v>9582.1228999999985</v>
      </c>
      <c r="I499" s="22">
        <f t="shared" si="65"/>
        <v>49.463509451078018</v>
      </c>
    </row>
    <row r="500" spans="1:9" ht="100.5" customHeight="1">
      <c r="A500" s="74" t="s">
        <v>474</v>
      </c>
      <c r="B500" s="27" t="s">
        <v>19</v>
      </c>
      <c r="C500" s="62" t="s">
        <v>476</v>
      </c>
      <c r="D500" s="77">
        <v>8303.9</v>
      </c>
      <c r="E500" s="77">
        <v>8303.9</v>
      </c>
      <c r="F500" s="77">
        <v>0</v>
      </c>
      <c r="G500" s="22">
        <f t="shared" si="63"/>
        <v>8303.9</v>
      </c>
      <c r="H500" s="22">
        <f t="shared" si="64"/>
        <v>8303.9</v>
      </c>
      <c r="I500" s="22">
        <f t="shared" si="65"/>
        <v>0</v>
      </c>
    </row>
    <row r="501" spans="1:9" ht="83.25" customHeight="1">
      <c r="A501" s="70" t="s">
        <v>842</v>
      </c>
      <c r="B501" s="27" t="s">
        <v>19</v>
      </c>
      <c r="C501" s="62" t="s">
        <v>610</v>
      </c>
      <c r="D501" s="77">
        <v>564.86400000000003</v>
      </c>
      <c r="E501" s="77">
        <v>564.86400000000003</v>
      </c>
      <c r="F501" s="77">
        <v>0</v>
      </c>
      <c r="G501" s="22">
        <f t="shared" si="63"/>
        <v>564.86400000000003</v>
      </c>
      <c r="H501" s="22">
        <f t="shared" si="64"/>
        <v>564.86400000000003</v>
      </c>
      <c r="I501" s="22">
        <f t="shared" si="65"/>
        <v>0</v>
      </c>
    </row>
    <row r="502" spans="1:9" ht="106.5" customHeight="1">
      <c r="A502" s="74" t="s">
        <v>843</v>
      </c>
      <c r="B502" s="27" t="s">
        <v>19</v>
      </c>
      <c r="C502" s="62" t="s">
        <v>855</v>
      </c>
      <c r="D502" s="77">
        <v>493.55399999999997</v>
      </c>
      <c r="E502" s="77">
        <v>493.55399999999997</v>
      </c>
      <c r="F502" s="77">
        <v>0</v>
      </c>
      <c r="G502" s="22">
        <f t="shared" si="63"/>
        <v>493.55399999999997</v>
      </c>
      <c r="H502" s="22">
        <f t="shared" si="64"/>
        <v>493.55399999999997</v>
      </c>
      <c r="I502" s="22">
        <f t="shared" si="65"/>
        <v>0</v>
      </c>
    </row>
    <row r="503" spans="1:9" ht="44.25" customHeight="1">
      <c r="A503" s="70" t="s">
        <v>844</v>
      </c>
      <c r="B503" s="27" t="s">
        <v>19</v>
      </c>
      <c r="C503" s="62" t="s">
        <v>856</v>
      </c>
      <c r="D503" s="77">
        <v>701.04600000000005</v>
      </c>
      <c r="E503" s="77">
        <v>701.04600000000005</v>
      </c>
      <c r="F503" s="77">
        <v>0</v>
      </c>
      <c r="G503" s="22">
        <f t="shared" ref="G503:G517" si="66">E503-F503</f>
        <v>701.04600000000005</v>
      </c>
      <c r="H503" s="22">
        <f t="shared" ref="H503:H517" si="67">D503-F503</f>
        <v>701.04600000000005</v>
      </c>
      <c r="I503" s="22">
        <f t="shared" ref="I503:I517" si="68">F503/D503*100</f>
        <v>0</v>
      </c>
    </row>
    <row r="504" spans="1:9" ht="90" customHeight="1">
      <c r="A504" s="70" t="s">
        <v>845</v>
      </c>
      <c r="B504" s="27" t="s">
        <v>19</v>
      </c>
      <c r="C504" s="62" t="s">
        <v>857</v>
      </c>
      <c r="D504" s="77">
        <v>327.85079999999999</v>
      </c>
      <c r="E504" s="77">
        <v>327.85079999999999</v>
      </c>
      <c r="F504" s="77">
        <v>0</v>
      </c>
      <c r="G504" s="22">
        <f t="shared" si="66"/>
        <v>327.85079999999999</v>
      </c>
      <c r="H504" s="22">
        <f t="shared" si="67"/>
        <v>327.85079999999999</v>
      </c>
      <c r="I504" s="22">
        <f t="shared" si="68"/>
        <v>0</v>
      </c>
    </row>
    <row r="505" spans="1:9" ht="108.75" customHeight="1">
      <c r="A505" s="74" t="s">
        <v>846</v>
      </c>
      <c r="B505" s="27" t="s">
        <v>19</v>
      </c>
      <c r="C505" s="62" t="s">
        <v>858</v>
      </c>
      <c r="D505" s="77">
        <v>320.5104</v>
      </c>
      <c r="E505" s="77">
        <v>320.5104</v>
      </c>
      <c r="F505" s="77">
        <v>0</v>
      </c>
      <c r="G505" s="22">
        <f t="shared" si="66"/>
        <v>320.5104</v>
      </c>
      <c r="H505" s="22">
        <f t="shared" si="67"/>
        <v>320.5104</v>
      </c>
      <c r="I505" s="22">
        <f t="shared" si="68"/>
        <v>0</v>
      </c>
    </row>
    <row r="506" spans="1:9" ht="107.25" customHeight="1">
      <c r="A506" s="74" t="s">
        <v>847</v>
      </c>
      <c r="B506" s="27" t="s">
        <v>19</v>
      </c>
      <c r="C506" s="62" t="s">
        <v>859</v>
      </c>
      <c r="D506" s="77">
        <v>152.87039999999999</v>
      </c>
      <c r="E506" s="77">
        <v>152.87039999999999</v>
      </c>
      <c r="F506" s="77">
        <v>0</v>
      </c>
      <c r="G506" s="22">
        <f t="shared" si="66"/>
        <v>152.87039999999999</v>
      </c>
      <c r="H506" s="22">
        <f t="shared" si="67"/>
        <v>152.87039999999999</v>
      </c>
      <c r="I506" s="22">
        <f t="shared" si="68"/>
        <v>0</v>
      </c>
    </row>
    <row r="507" spans="1:9" ht="59.25" customHeight="1">
      <c r="A507" s="70" t="s">
        <v>848</v>
      </c>
      <c r="B507" s="27" t="s">
        <v>19</v>
      </c>
      <c r="C507" s="62" t="s">
        <v>860</v>
      </c>
      <c r="D507" s="77">
        <v>73.483199999999997</v>
      </c>
      <c r="E507" s="77">
        <v>73.483199999999997</v>
      </c>
      <c r="F507" s="77">
        <v>0</v>
      </c>
      <c r="G507" s="22">
        <f t="shared" si="66"/>
        <v>73.483199999999997</v>
      </c>
      <c r="H507" s="22">
        <f t="shared" si="67"/>
        <v>73.483199999999997</v>
      </c>
      <c r="I507" s="22">
        <f t="shared" si="68"/>
        <v>0</v>
      </c>
    </row>
    <row r="508" spans="1:9" ht="99" customHeight="1">
      <c r="A508" s="74" t="s">
        <v>849</v>
      </c>
      <c r="B508" s="27" t="s">
        <v>19</v>
      </c>
      <c r="C508" s="62" t="s">
        <v>861</v>
      </c>
      <c r="D508" s="77">
        <v>121.5324</v>
      </c>
      <c r="E508" s="77">
        <v>121.5324</v>
      </c>
      <c r="F508" s="77">
        <v>0</v>
      </c>
      <c r="G508" s="22">
        <f t="shared" si="66"/>
        <v>121.5324</v>
      </c>
      <c r="H508" s="22">
        <f t="shared" si="67"/>
        <v>121.5324</v>
      </c>
      <c r="I508" s="22">
        <f t="shared" si="68"/>
        <v>0</v>
      </c>
    </row>
    <row r="509" spans="1:9" ht="42" customHeight="1">
      <c r="A509" s="70" t="s">
        <v>850</v>
      </c>
      <c r="B509" s="66" t="s">
        <v>19</v>
      </c>
      <c r="C509" s="62" t="s">
        <v>862</v>
      </c>
      <c r="D509" s="77">
        <v>3532</v>
      </c>
      <c r="E509" s="77">
        <v>3532</v>
      </c>
      <c r="F509" s="77">
        <v>3532</v>
      </c>
      <c r="G509" s="22">
        <f t="shared" si="66"/>
        <v>0</v>
      </c>
      <c r="H509" s="22">
        <f t="shared" si="67"/>
        <v>0</v>
      </c>
      <c r="I509" s="22">
        <f t="shared" si="68"/>
        <v>100</v>
      </c>
    </row>
    <row r="510" spans="1:9" ht="42" customHeight="1">
      <c r="A510" s="70" t="s">
        <v>851</v>
      </c>
      <c r="B510" s="27" t="s">
        <v>19</v>
      </c>
      <c r="C510" s="62" t="s">
        <v>863</v>
      </c>
      <c r="D510" s="77">
        <v>5970</v>
      </c>
      <c r="E510" s="77">
        <v>5970</v>
      </c>
      <c r="F510" s="77">
        <v>5970</v>
      </c>
      <c r="G510" s="22">
        <f t="shared" si="66"/>
        <v>0</v>
      </c>
      <c r="H510" s="22">
        <f t="shared" si="67"/>
        <v>0</v>
      </c>
      <c r="I510" s="22">
        <f t="shared" si="68"/>
        <v>100</v>
      </c>
    </row>
    <row r="511" spans="1:9" ht="42" customHeight="1">
      <c r="A511" s="70" t="s">
        <v>852</v>
      </c>
      <c r="B511" s="27" t="s">
        <v>19</v>
      </c>
      <c r="C511" s="62" t="s">
        <v>864</v>
      </c>
      <c r="D511" s="77">
        <v>1500</v>
      </c>
      <c r="E511" s="77">
        <v>1500</v>
      </c>
      <c r="F511" s="77">
        <v>1247.1650999999999</v>
      </c>
      <c r="G511" s="22">
        <f t="shared" si="66"/>
        <v>252.83490000000006</v>
      </c>
      <c r="H511" s="22">
        <f t="shared" si="67"/>
        <v>252.83490000000006</v>
      </c>
      <c r="I511" s="22">
        <f t="shared" si="68"/>
        <v>83.14434</v>
      </c>
    </row>
    <row r="512" spans="1:9" ht="51.75" customHeight="1">
      <c r="A512" s="70" t="s">
        <v>853</v>
      </c>
      <c r="B512" s="27" t="s">
        <v>19</v>
      </c>
      <c r="C512" s="62" t="s">
        <v>865</v>
      </c>
      <c r="D512" s="77">
        <v>509.02679999999998</v>
      </c>
      <c r="E512" s="77">
        <v>509.02679999999998</v>
      </c>
      <c r="F512" s="77">
        <v>0</v>
      </c>
      <c r="G512" s="22">
        <f t="shared" si="66"/>
        <v>509.02679999999998</v>
      </c>
      <c r="H512" s="22">
        <f t="shared" si="67"/>
        <v>509.02679999999998</v>
      </c>
      <c r="I512" s="22">
        <f t="shared" si="68"/>
        <v>0</v>
      </c>
    </row>
    <row r="513" spans="1:9" ht="51.75" customHeight="1">
      <c r="A513" s="70" t="s">
        <v>608</v>
      </c>
      <c r="B513" s="27" t="s">
        <v>19</v>
      </c>
      <c r="C513" s="62" t="s">
        <v>304</v>
      </c>
      <c r="D513" s="77">
        <v>246.63395</v>
      </c>
      <c r="E513" s="77">
        <v>246.63395</v>
      </c>
      <c r="F513" s="77">
        <v>0</v>
      </c>
      <c r="G513" s="22">
        <f t="shared" si="66"/>
        <v>246.63395</v>
      </c>
      <c r="H513" s="22">
        <f t="shared" si="67"/>
        <v>246.63395</v>
      </c>
      <c r="I513" s="22">
        <f t="shared" si="68"/>
        <v>0</v>
      </c>
    </row>
    <row r="514" spans="1:9" ht="51.75" customHeight="1">
      <c r="A514" s="70" t="s">
        <v>609</v>
      </c>
      <c r="B514" s="27" t="s">
        <v>19</v>
      </c>
      <c r="C514" s="62" t="s">
        <v>611</v>
      </c>
      <c r="D514" s="77">
        <v>93.510940000000005</v>
      </c>
      <c r="E514" s="77">
        <v>93.510940000000005</v>
      </c>
      <c r="F514" s="77">
        <v>0</v>
      </c>
      <c r="G514" s="22">
        <f t="shared" si="66"/>
        <v>93.510940000000005</v>
      </c>
      <c r="H514" s="22">
        <f t="shared" si="67"/>
        <v>93.510940000000005</v>
      </c>
      <c r="I514" s="22">
        <f t="shared" si="68"/>
        <v>0</v>
      </c>
    </row>
    <row r="515" spans="1:9" ht="80.25" customHeight="1">
      <c r="A515" s="70" t="s">
        <v>854</v>
      </c>
      <c r="B515" s="27" t="s">
        <v>19</v>
      </c>
      <c r="C515" s="62" t="s">
        <v>305</v>
      </c>
      <c r="D515" s="77">
        <v>16745.606</v>
      </c>
      <c r="E515" s="77">
        <v>16745.606</v>
      </c>
      <c r="F515" s="77">
        <v>8436.8040000000001</v>
      </c>
      <c r="G515" s="22">
        <f t="shared" si="66"/>
        <v>8308.8019999999997</v>
      </c>
      <c r="H515" s="22">
        <f t="shared" si="67"/>
        <v>8308.8019999999997</v>
      </c>
      <c r="I515" s="22">
        <f t="shared" si="68"/>
        <v>50.382195783180372</v>
      </c>
    </row>
    <row r="516" spans="1:9" ht="99.75" customHeight="1">
      <c r="A516" s="74" t="s">
        <v>479</v>
      </c>
      <c r="B516" s="27" t="s">
        <v>19</v>
      </c>
      <c r="C516" s="62" t="s">
        <v>477</v>
      </c>
      <c r="D516" s="77">
        <v>5000</v>
      </c>
      <c r="E516" s="77">
        <v>5000</v>
      </c>
      <c r="F516" s="77">
        <v>2473.1713100000002</v>
      </c>
      <c r="G516" s="22">
        <f t="shared" si="66"/>
        <v>2526.8286899999998</v>
      </c>
      <c r="H516" s="22">
        <f t="shared" si="67"/>
        <v>2526.8286899999998</v>
      </c>
      <c r="I516" s="22">
        <f t="shared" si="68"/>
        <v>49.463426200000008</v>
      </c>
    </row>
    <row r="517" spans="1:9" ht="113.25" customHeight="1">
      <c r="A517" s="74" t="s">
        <v>480</v>
      </c>
      <c r="B517" s="27" t="s">
        <v>19</v>
      </c>
      <c r="C517" s="62" t="s">
        <v>478</v>
      </c>
      <c r="D517" s="77">
        <v>460.52316000000002</v>
      </c>
      <c r="E517" s="77">
        <v>460.52316000000002</v>
      </c>
      <c r="F517" s="77">
        <v>0</v>
      </c>
      <c r="G517" s="22">
        <f t="shared" si="66"/>
        <v>460.52316000000002</v>
      </c>
      <c r="H517" s="22">
        <f t="shared" si="67"/>
        <v>460.52316000000002</v>
      </c>
      <c r="I517" s="22">
        <f t="shared" si="68"/>
        <v>0</v>
      </c>
    </row>
    <row r="518" spans="1:9" s="93" customFormat="1" ht="68.25" customHeight="1">
      <c r="A518" s="15" t="s">
        <v>32</v>
      </c>
      <c r="B518" s="16"/>
      <c r="C518" s="16" t="s">
        <v>308</v>
      </c>
      <c r="D518" s="18">
        <f>SUM(D519:D525)</f>
        <v>1377.3309000000002</v>
      </c>
      <c r="E518" s="18">
        <f>SUM(E519:E525)</f>
        <v>1377.3309000000002</v>
      </c>
      <c r="F518" s="18">
        <f>SUM(F519:F525)</f>
        <v>0</v>
      </c>
      <c r="G518" s="18">
        <f t="shared" si="63"/>
        <v>1377.3309000000002</v>
      </c>
      <c r="H518" s="18">
        <f t="shared" si="64"/>
        <v>1377.3309000000002</v>
      </c>
      <c r="I518" s="18">
        <f t="shared" si="65"/>
        <v>0</v>
      </c>
    </row>
    <row r="519" spans="1:9" s="94" customFormat="1" ht="60.75" customHeight="1">
      <c r="A519" s="70" t="s">
        <v>866</v>
      </c>
      <c r="B519" s="78">
        <v>441</v>
      </c>
      <c r="C519" s="62" t="s">
        <v>873</v>
      </c>
      <c r="D519" s="77">
        <v>806.05579999999998</v>
      </c>
      <c r="E519" s="77">
        <v>806.05579999999998</v>
      </c>
      <c r="F519" s="77">
        <v>0</v>
      </c>
      <c r="G519" s="24">
        <f t="shared" ref="G519:G523" si="69">E519-F519</f>
        <v>806.05579999999998</v>
      </c>
      <c r="H519" s="24">
        <f t="shared" ref="H519:H523" si="70">D519-F519</f>
        <v>806.05579999999998</v>
      </c>
      <c r="I519" s="24">
        <f t="shared" ref="I519:I523" si="71">F519/D519*100</f>
        <v>0</v>
      </c>
    </row>
    <row r="520" spans="1:9" s="94" customFormat="1" ht="50.25" customHeight="1">
      <c r="A520" s="70" t="s">
        <v>867</v>
      </c>
      <c r="B520" s="78">
        <v>441</v>
      </c>
      <c r="C520" s="62" t="s">
        <v>613</v>
      </c>
      <c r="D520" s="77">
        <v>11.992800000000001</v>
      </c>
      <c r="E520" s="77">
        <v>11.992800000000001</v>
      </c>
      <c r="F520" s="77">
        <v>0</v>
      </c>
      <c r="G520" s="24">
        <f t="shared" si="69"/>
        <v>11.992800000000001</v>
      </c>
      <c r="H520" s="24">
        <f t="shared" si="70"/>
        <v>11.992800000000001</v>
      </c>
      <c r="I520" s="24">
        <f t="shared" si="71"/>
        <v>0</v>
      </c>
    </row>
    <row r="521" spans="1:9" s="94" customFormat="1" ht="59.25" customHeight="1">
      <c r="A521" s="70" t="s">
        <v>868</v>
      </c>
      <c r="B521" s="78">
        <v>441</v>
      </c>
      <c r="C521" s="62" t="s">
        <v>614</v>
      </c>
      <c r="D521" s="77">
        <v>36.423099999999998</v>
      </c>
      <c r="E521" s="77">
        <v>36.423099999999998</v>
      </c>
      <c r="F521" s="77">
        <v>0</v>
      </c>
      <c r="G521" s="24">
        <f t="shared" si="69"/>
        <v>36.423099999999998</v>
      </c>
      <c r="H521" s="24">
        <f t="shared" si="70"/>
        <v>36.423099999999998</v>
      </c>
      <c r="I521" s="24">
        <f t="shared" si="71"/>
        <v>0</v>
      </c>
    </row>
    <row r="522" spans="1:9" s="94" customFormat="1" ht="48.75" customHeight="1">
      <c r="A522" s="70" t="s">
        <v>869</v>
      </c>
      <c r="B522" s="78">
        <v>441</v>
      </c>
      <c r="C522" s="62" t="s">
        <v>874</v>
      </c>
      <c r="D522" s="77">
        <v>51.463200000000001</v>
      </c>
      <c r="E522" s="77">
        <v>51.463200000000001</v>
      </c>
      <c r="F522" s="77">
        <v>0</v>
      </c>
      <c r="G522" s="24">
        <f t="shared" si="69"/>
        <v>51.463200000000001</v>
      </c>
      <c r="H522" s="24">
        <f t="shared" si="70"/>
        <v>51.463200000000001</v>
      </c>
      <c r="I522" s="24">
        <f t="shared" si="71"/>
        <v>0</v>
      </c>
    </row>
    <row r="523" spans="1:9" s="94" customFormat="1" ht="68.25" customHeight="1">
      <c r="A523" s="70" t="s">
        <v>870</v>
      </c>
      <c r="B523" s="78">
        <v>441</v>
      </c>
      <c r="C523" s="62" t="s">
        <v>875</v>
      </c>
      <c r="D523" s="77">
        <v>172.518</v>
      </c>
      <c r="E523" s="77">
        <v>172.518</v>
      </c>
      <c r="F523" s="77">
        <v>0</v>
      </c>
      <c r="G523" s="24">
        <f t="shared" si="69"/>
        <v>172.518</v>
      </c>
      <c r="H523" s="24">
        <f t="shared" si="70"/>
        <v>172.518</v>
      </c>
      <c r="I523" s="24">
        <f t="shared" si="71"/>
        <v>0</v>
      </c>
    </row>
    <row r="524" spans="1:9" ht="126.75" customHeight="1">
      <c r="A524" s="74" t="s">
        <v>871</v>
      </c>
      <c r="B524" s="27" t="s">
        <v>19</v>
      </c>
      <c r="C524" s="62" t="s">
        <v>310</v>
      </c>
      <c r="D524" s="77">
        <v>68.977999999999994</v>
      </c>
      <c r="E524" s="77">
        <v>68.977999999999994</v>
      </c>
      <c r="F524" s="77">
        <v>0</v>
      </c>
      <c r="G524" s="22">
        <f t="shared" si="63"/>
        <v>68.977999999999994</v>
      </c>
      <c r="H524" s="22">
        <f t="shared" si="64"/>
        <v>68.977999999999994</v>
      </c>
      <c r="I524" s="22">
        <f t="shared" si="65"/>
        <v>0</v>
      </c>
    </row>
    <row r="525" spans="1:9" ht="106.5" customHeight="1">
      <c r="A525" s="74" t="s">
        <v>872</v>
      </c>
      <c r="B525" s="27" t="s">
        <v>19</v>
      </c>
      <c r="C525" s="62" t="s">
        <v>876</v>
      </c>
      <c r="D525" s="77">
        <v>229.9</v>
      </c>
      <c r="E525" s="77">
        <v>229.9</v>
      </c>
      <c r="F525" s="77">
        <v>0</v>
      </c>
      <c r="G525" s="22">
        <f t="shared" si="63"/>
        <v>229.9</v>
      </c>
      <c r="H525" s="22">
        <f t="shared" si="64"/>
        <v>229.9</v>
      </c>
      <c r="I525" s="22">
        <f t="shared" si="65"/>
        <v>0</v>
      </c>
    </row>
    <row r="526" spans="1:9" ht="60" customHeight="1">
      <c r="A526" s="15" t="s">
        <v>31</v>
      </c>
      <c r="B526" s="16"/>
      <c r="C526" s="16" t="s">
        <v>307</v>
      </c>
      <c r="D526" s="18">
        <f>D527</f>
        <v>23902.2</v>
      </c>
      <c r="E526" s="18">
        <f>E527</f>
        <v>23902.2</v>
      </c>
      <c r="F526" s="18">
        <f>F527</f>
        <v>9457.0949999999993</v>
      </c>
      <c r="G526" s="18">
        <f t="shared" ref="G526:G527" si="72">E526-F526</f>
        <v>14445.105000000001</v>
      </c>
      <c r="H526" s="18">
        <f t="shared" ref="H526:H527" si="73">D526-F526</f>
        <v>14445.105000000001</v>
      </c>
      <c r="I526" s="18">
        <f t="shared" ref="I526:I527" si="74">F526/D526*100</f>
        <v>39.565793106910654</v>
      </c>
    </row>
    <row r="527" spans="1:9" ht="88.5" customHeight="1">
      <c r="A527" s="70" t="s">
        <v>612</v>
      </c>
      <c r="B527" s="69">
        <v>441</v>
      </c>
      <c r="C527" s="21" t="s">
        <v>306</v>
      </c>
      <c r="D527" s="77">
        <v>23902.2</v>
      </c>
      <c r="E527" s="77">
        <v>23902.2</v>
      </c>
      <c r="F527" s="77">
        <v>9457.0949999999993</v>
      </c>
      <c r="G527" s="22">
        <f t="shared" si="72"/>
        <v>14445.105000000001</v>
      </c>
      <c r="H527" s="22">
        <f t="shared" si="73"/>
        <v>14445.105000000001</v>
      </c>
      <c r="I527" s="22">
        <f t="shared" si="74"/>
        <v>39.565793106910654</v>
      </c>
    </row>
    <row r="528" spans="1:9" s="92" customFormat="1" ht="42.75" customHeight="1">
      <c r="A528" s="214" t="s">
        <v>74</v>
      </c>
      <c r="B528" s="215"/>
      <c r="C528" s="215"/>
      <c r="D528" s="215"/>
      <c r="E528" s="215"/>
      <c r="F528" s="215"/>
      <c r="G528" s="215"/>
      <c r="H528" s="215"/>
      <c r="I528" s="215"/>
    </row>
    <row r="529" spans="1:9" s="91" customFormat="1" ht="27" customHeight="1">
      <c r="A529" s="8" t="s">
        <v>1</v>
      </c>
      <c r="B529" s="43"/>
      <c r="C529" s="132">
        <v>1500000000</v>
      </c>
      <c r="D529" s="133">
        <f>D531+D535+D533</f>
        <v>24515.151999999998</v>
      </c>
      <c r="E529" s="133">
        <f>E531+E535+E533</f>
        <v>24515.151999999998</v>
      </c>
      <c r="F529" s="133">
        <f>F531+F535</f>
        <v>9409.5130000000008</v>
      </c>
      <c r="G529" s="133">
        <f>E529-F529</f>
        <v>15105.638999999997</v>
      </c>
      <c r="H529" s="133">
        <f t="shared" ref="H529" si="75">D529-F529</f>
        <v>15105.638999999997</v>
      </c>
      <c r="I529" s="133">
        <f>F529/D529*100</f>
        <v>38.382437930631639</v>
      </c>
    </row>
    <row r="530" spans="1:9" ht="30.75" customHeight="1">
      <c r="A530" s="11" t="s">
        <v>6</v>
      </c>
      <c r="B530" s="44"/>
      <c r="C530" s="45"/>
      <c r="D530" s="46"/>
      <c r="E530" s="46"/>
      <c r="F530" s="122"/>
      <c r="G530" s="46"/>
      <c r="H530" s="46"/>
      <c r="I530" s="46"/>
    </row>
    <row r="531" spans="1:9" s="93" customFormat="1" ht="41.25" customHeight="1">
      <c r="A531" s="15" t="s">
        <v>33</v>
      </c>
      <c r="B531" s="16"/>
      <c r="C531" s="47" t="s">
        <v>311</v>
      </c>
      <c r="D531" s="18">
        <f>SUM(D532:D532)</f>
        <v>23605.151999999998</v>
      </c>
      <c r="E531" s="18">
        <f>SUM(E532:E532)</f>
        <v>23605.151999999998</v>
      </c>
      <c r="F531" s="18">
        <f>SUM(F532:F532)</f>
        <v>9409.5130000000008</v>
      </c>
      <c r="G531" s="18">
        <f t="shared" ref="G531:G535" si="76">E531-F531</f>
        <v>14195.638999999997</v>
      </c>
      <c r="H531" s="18">
        <f t="shared" ref="H531:H532" si="77">D531-F531</f>
        <v>14195.638999999997</v>
      </c>
      <c r="I531" s="18">
        <f t="shared" ref="I531:I532" si="78">F531/D531*100</f>
        <v>39.862115694065437</v>
      </c>
    </row>
    <row r="532" spans="1:9" ht="89.25" customHeight="1">
      <c r="A532" s="23" t="s">
        <v>313</v>
      </c>
      <c r="B532" s="111">
        <v>441</v>
      </c>
      <c r="C532" s="21" t="s">
        <v>314</v>
      </c>
      <c r="D532" s="77">
        <v>23605.151999999998</v>
      </c>
      <c r="E532" s="77">
        <v>23605.151999999998</v>
      </c>
      <c r="F532" s="139">
        <v>9409.5130000000008</v>
      </c>
      <c r="G532" s="22">
        <f t="shared" si="76"/>
        <v>14195.638999999997</v>
      </c>
      <c r="H532" s="22">
        <f t="shared" si="77"/>
        <v>14195.638999999997</v>
      </c>
      <c r="I532" s="22">
        <f t="shared" si="78"/>
        <v>39.862115694065437</v>
      </c>
    </row>
    <row r="533" spans="1:9" ht="63" customHeight="1">
      <c r="A533" s="180" t="s">
        <v>877</v>
      </c>
      <c r="B533" s="185"/>
      <c r="C533" s="181" t="s">
        <v>878</v>
      </c>
      <c r="D533" s="140">
        <f>SUM(D534:D534)</f>
        <v>10</v>
      </c>
      <c r="E533" s="140">
        <f>SUM(E534:E534)</f>
        <v>10</v>
      </c>
      <c r="F533" s="148">
        <f>SUM(F534:F534)</f>
        <v>0</v>
      </c>
      <c r="G533" s="18">
        <f t="shared" ref="G533:G534" si="79">E533-F533</f>
        <v>10</v>
      </c>
      <c r="H533" s="18">
        <f t="shared" ref="H533:H534" si="80">D533-F533</f>
        <v>10</v>
      </c>
      <c r="I533" s="18">
        <f t="shared" ref="I533:I534" si="81">F533/D533*100</f>
        <v>0</v>
      </c>
    </row>
    <row r="534" spans="1:9" ht="148.5" customHeight="1">
      <c r="A534" s="169" t="s">
        <v>879</v>
      </c>
      <c r="B534" s="111">
        <v>441</v>
      </c>
      <c r="C534" s="172" t="s">
        <v>880</v>
      </c>
      <c r="D534" s="77">
        <v>10</v>
      </c>
      <c r="E534" s="77">
        <v>10</v>
      </c>
      <c r="F534" s="139">
        <v>0</v>
      </c>
      <c r="G534" s="24">
        <f t="shared" si="79"/>
        <v>10</v>
      </c>
      <c r="H534" s="24">
        <f t="shared" si="80"/>
        <v>10</v>
      </c>
      <c r="I534" s="24">
        <f t="shared" si="81"/>
        <v>0</v>
      </c>
    </row>
    <row r="535" spans="1:9" ht="57.75" customHeight="1">
      <c r="A535" s="15" t="s">
        <v>75</v>
      </c>
      <c r="B535" s="16"/>
      <c r="C535" s="16" t="s">
        <v>312</v>
      </c>
      <c r="D535" s="18">
        <f>SUM(D536)</f>
        <v>900</v>
      </c>
      <c r="E535" s="18">
        <f t="shared" ref="E535:F535" si="82">SUM(E536)</f>
        <v>900</v>
      </c>
      <c r="F535" s="18">
        <f t="shared" si="82"/>
        <v>0</v>
      </c>
      <c r="G535" s="146">
        <f t="shared" si="76"/>
        <v>900</v>
      </c>
      <c r="H535" s="18">
        <f t="shared" ref="H535:H536" si="83">D535-F535</f>
        <v>900</v>
      </c>
      <c r="I535" s="18">
        <f t="shared" ref="I535:I536" si="84">F535/D535*100</f>
        <v>0</v>
      </c>
    </row>
    <row r="536" spans="1:9" ht="58.5" customHeight="1">
      <c r="A536" s="73" t="s">
        <v>76</v>
      </c>
      <c r="B536" s="114">
        <v>441</v>
      </c>
      <c r="C536" s="71" t="s">
        <v>315</v>
      </c>
      <c r="D536" s="77">
        <v>900</v>
      </c>
      <c r="E536" s="139">
        <v>900</v>
      </c>
      <c r="F536" s="139">
        <v>0</v>
      </c>
      <c r="G536" s="24">
        <f>SUM(G537:G537)</f>
        <v>0</v>
      </c>
      <c r="H536" s="24">
        <f t="shared" si="83"/>
        <v>900</v>
      </c>
      <c r="I536" s="24">
        <f t="shared" si="84"/>
        <v>0</v>
      </c>
    </row>
    <row r="537" spans="1:9" s="92" customFormat="1" ht="40.5" customHeight="1">
      <c r="A537" s="217" t="s">
        <v>72</v>
      </c>
      <c r="B537" s="218"/>
      <c r="C537" s="218"/>
      <c r="D537" s="218"/>
      <c r="E537" s="218"/>
      <c r="F537" s="218"/>
      <c r="G537" s="218"/>
      <c r="H537" s="218"/>
      <c r="I537" s="218"/>
    </row>
    <row r="538" spans="1:9" s="92" customFormat="1" ht="18.75" customHeight="1">
      <c r="A538" s="218"/>
      <c r="B538" s="218"/>
      <c r="C538" s="218"/>
      <c r="D538" s="218"/>
      <c r="E538" s="218"/>
      <c r="F538" s="218"/>
      <c r="G538" s="218"/>
      <c r="H538" s="218"/>
      <c r="I538" s="218"/>
    </row>
    <row r="539" spans="1:9" s="91" customFormat="1" ht="25.5" customHeight="1">
      <c r="A539" s="48" t="s">
        <v>1</v>
      </c>
      <c r="B539" s="29"/>
      <c r="C539" s="134" t="s">
        <v>316</v>
      </c>
      <c r="D539" s="133">
        <f>D541+D545+D547+D550+D579+D585</f>
        <v>73607.505779999992</v>
      </c>
      <c r="E539" s="133">
        <f>E541+E545+E547+E550+E579+E585</f>
        <v>73607.505779999992</v>
      </c>
      <c r="F539" s="133">
        <f>F541+F545+F547+F550+F579+F585</f>
        <v>23245.350010000002</v>
      </c>
      <c r="G539" s="133">
        <f>E539-F539</f>
        <v>50362.15576999999</v>
      </c>
      <c r="H539" s="128">
        <f t="shared" ref="H539:H586" si="85">D539-F539</f>
        <v>50362.15576999999</v>
      </c>
      <c r="I539" s="128">
        <f t="shared" ref="I539:I586" si="86">F539/D539*100</f>
        <v>31.580135427324901</v>
      </c>
    </row>
    <row r="540" spans="1:9" ht="32.25" customHeight="1">
      <c r="A540" s="45" t="s">
        <v>6</v>
      </c>
      <c r="B540" s="31"/>
      <c r="C540" s="49"/>
      <c r="D540" s="50"/>
      <c r="E540" s="50"/>
      <c r="F540" s="121"/>
      <c r="G540" s="50"/>
      <c r="H540" s="50"/>
      <c r="I540" s="50"/>
    </row>
    <row r="541" spans="1:9" ht="45.75" customHeight="1">
      <c r="A541" s="180" t="s">
        <v>881</v>
      </c>
      <c r="B541" s="186"/>
      <c r="C541" s="181" t="s">
        <v>887</v>
      </c>
      <c r="D541" s="18">
        <f>SUM(D542:D544)</f>
        <v>5675.12014</v>
      </c>
      <c r="E541" s="18">
        <f>SUM(E542:E544)</f>
        <v>5675.12014</v>
      </c>
      <c r="F541" s="18">
        <f>SUM(F542:F544)</f>
        <v>0</v>
      </c>
      <c r="G541" s="18">
        <f t="shared" ref="G541:G544" si="87">E541-F541</f>
        <v>5675.12014</v>
      </c>
      <c r="H541" s="18">
        <f t="shared" ref="H541:H544" si="88">D541-F541</f>
        <v>5675.12014</v>
      </c>
      <c r="I541" s="18">
        <f t="shared" si="86"/>
        <v>0</v>
      </c>
    </row>
    <row r="542" spans="1:9" ht="77.25" customHeight="1">
      <c r="A542" s="70" t="s">
        <v>882</v>
      </c>
      <c r="B542" s="80">
        <v>441</v>
      </c>
      <c r="C542" s="62" t="s">
        <v>884</v>
      </c>
      <c r="D542" s="77">
        <v>400</v>
      </c>
      <c r="E542" s="77">
        <v>400</v>
      </c>
      <c r="F542" s="77">
        <v>0</v>
      </c>
      <c r="G542" s="24">
        <f t="shared" si="87"/>
        <v>400</v>
      </c>
      <c r="H542" s="24">
        <f t="shared" si="88"/>
        <v>400</v>
      </c>
      <c r="I542" s="24">
        <f>F542/D542*100</f>
        <v>0</v>
      </c>
    </row>
    <row r="543" spans="1:9" ht="102.75" customHeight="1">
      <c r="A543" s="74" t="s">
        <v>883</v>
      </c>
      <c r="B543" s="80">
        <v>441</v>
      </c>
      <c r="C543" s="62" t="s">
        <v>885</v>
      </c>
      <c r="D543" s="77">
        <v>5000</v>
      </c>
      <c r="E543" s="77">
        <v>5000</v>
      </c>
      <c r="F543" s="77">
        <v>0</v>
      </c>
      <c r="G543" s="24">
        <f t="shared" si="87"/>
        <v>5000</v>
      </c>
      <c r="H543" s="24">
        <f t="shared" si="88"/>
        <v>5000</v>
      </c>
      <c r="I543" s="24">
        <f t="shared" si="86"/>
        <v>0</v>
      </c>
    </row>
    <row r="544" spans="1:9" ht="101.25" customHeight="1">
      <c r="A544" s="199" t="s">
        <v>582</v>
      </c>
      <c r="B544" s="187">
        <v>441</v>
      </c>
      <c r="C544" s="200" t="s">
        <v>886</v>
      </c>
      <c r="D544" s="201">
        <v>275.12013999999999</v>
      </c>
      <c r="E544" s="201">
        <v>275.12013999999999</v>
      </c>
      <c r="F544" s="201">
        <v>0</v>
      </c>
      <c r="G544" s="24">
        <f t="shared" si="87"/>
        <v>275.12013999999999</v>
      </c>
      <c r="H544" s="24">
        <f t="shared" si="88"/>
        <v>275.12013999999999</v>
      </c>
      <c r="I544" s="24">
        <f t="shared" si="86"/>
        <v>0</v>
      </c>
    </row>
    <row r="545" spans="1:9" ht="77.25" customHeight="1">
      <c r="A545" s="189" t="s">
        <v>888</v>
      </c>
      <c r="B545" s="202"/>
      <c r="C545" s="203" t="s">
        <v>889</v>
      </c>
      <c r="D545" s="204">
        <v>6015.7943999999998</v>
      </c>
      <c r="E545" s="204">
        <v>6015.7943999999998</v>
      </c>
      <c r="F545" s="205">
        <v>6015.79</v>
      </c>
      <c r="G545" s="206">
        <f t="shared" ref="G545:G546" si="89">E545-F545</f>
        <v>4.3999999998050043E-3</v>
      </c>
      <c r="H545" s="206">
        <f t="shared" ref="H545:H546" si="90">D545-F545</f>
        <v>4.3999999998050043E-3</v>
      </c>
      <c r="I545" s="198">
        <f t="shared" ref="I545:I546" si="91">F545/D545*100</f>
        <v>99.999926859202503</v>
      </c>
    </row>
    <row r="546" spans="1:9" ht="129.75" customHeight="1">
      <c r="A546" s="74" t="s">
        <v>890</v>
      </c>
      <c r="B546" s="187" t="s">
        <v>19</v>
      </c>
      <c r="C546" s="62" t="s">
        <v>891</v>
      </c>
      <c r="D546" s="77">
        <v>6015.7943999999998</v>
      </c>
      <c r="E546" s="77">
        <v>6015.7943999999998</v>
      </c>
      <c r="F546" s="77">
        <v>6015.7943999999998</v>
      </c>
      <c r="G546" s="24">
        <f t="shared" si="89"/>
        <v>0</v>
      </c>
      <c r="H546" s="24">
        <f t="shared" si="90"/>
        <v>0</v>
      </c>
      <c r="I546" s="24">
        <f t="shared" si="91"/>
        <v>100</v>
      </c>
    </row>
    <row r="547" spans="1:9" s="93" customFormat="1" ht="54" customHeight="1">
      <c r="A547" s="15" t="s">
        <v>34</v>
      </c>
      <c r="B547" s="16"/>
      <c r="C547" s="16" t="s">
        <v>317</v>
      </c>
      <c r="D547" s="18">
        <f>SUM(D548:D549)</f>
        <v>3541.3401400000002</v>
      </c>
      <c r="E547" s="18">
        <f>SUM(E548:E549)</f>
        <v>3541.3401400000002</v>
      </c>
      <c r="F547" s="18">
        <f>SUM(F548:F549)</f>
        <v>3509.0066200000001</v>
      </c>
      <c r="G547" s="18">
        <f t="shared" ref="G547:G586" si="92">E547-F547</f>
        <v>32.333520000000135</v>
      </c>
      <c r="H547" s="18">
        <f t="shared" si="85"/>
        <v>32.333520000000135</v>
      </c>
      <c r="I547" s="18">
        <f t="shared" si="86"/>
        <v>99.086969375384541</v>
      </c>
    </row>
    <row r="548" spans="1:9" s="94" customFormat="1" ht="71.25" customHeight="1">
      <c r="A548" s="70" t="s">
        <v>615</v>
      </c>
      <c r="B548" s="80">
        <v>441</v>
      </c>
      <c r="C548" s="62" t="s">
        <v>616</v>
      </c>
      <c r="D548" s="77">
        <v>3509.0066200000001</v>
      </c>
      <c r="E548" s="77">
        <v>3509.0066200000001</v>
      </c>
      <c r="F548" s="77">
        <v>3509.0066200000001</v>
      </c>
      <c r="G548" s="24">
        <f t="shared" si="92"/>
        <v>0</v>
      </c>
      <c r="H548" s="24">
        <f t="shared" si="85"/>
        <v>0</v>
      </c>
      <c r="I548" s="24">
        <f t="shared" si="86"/>
        <v>100</v>
      </c>
    </row>
    <row r="549" spans="1:9" s="94" customFormat="1" ht="63.75" customHeight="1">
      <c r="A549" s="70" t="s">
        <v>633</v>
      </c>
      <c r="B549" s="80">
        <v>441</v>
      </c>
      <c r="C549" s="62" t="s">
        <v>617</v>
      </c>
      <c r="D549" s="77">
        <v>32.33352</v>
      </c>
      <c r="E549" s="77">
        <v>32.33352</v>
      </c>
      <c r="F549" s="77">
        <v>0</v>
      </c>
      <c r="G549" s="24">
        <f t="shared" si="92"/>
        <v>32.33352</v>
      </c>
      <c r="H549" s="24">
        <f t="shared" si="85"/>
        <v>32.33352</v>
      </c>
      <c r="I549" s="24">
        <f t="shared" si="86"/>
        <v>0</v>
      </c>
    </row>
    <row r="550" spans="1:9" s="101" customFormat="1" ht="80.25" customHeight="1">
      <c r="A550" s="15" t="s">
        <v>46</v>
      </c>
      <c r="B550" s="16"/>
      <c r="C550" s="16" t="s">
        <v>318</v>
      </c>
      <c r="D550" s="18">
        <f>SUM(D551:D578)</f>
        <v>33064.137069999997</v>
      </c>
      <c r="E550" s="18">
        <f>SUM(E551:E578)</f>
        <v>33064.137069999997</v>
      </c>
      <c r="F550" s="18">
        <f>SUM(F551:F578)</f>
        <v>4237.62428</v>
      </c>
      <c r="G550" s="18">
        <f t="shared" si="92"/>
        <v>28826.512789999997</v>
      </c>
      <c r="H550" s="18">
        <f t="shared" si="85"/>
        <v>28826.512789999997</v>
      </c>
      <c r="I550" s="18">
        <f t="shared" si="86"/>
        <v>12.816376459571702</v>
      </c>
    </row>
    <row r="551" spans="1:9" ht="39" customHeight="1">
      <c r="A551" s="70" t="s">
        <v>618</v>
      </c>
      <c r="B551" s="27" t="s">
        <v>19</v>
      </c>
      <c r="C551" s="62" t="s">
        <v>484</v>
      </c>
      <c r="D551" s="77">
        <v>1338.0468000000001</v>
      </c>
      <c r="E551" s="77">
        <v>1338.0468000000001</v>
      </c>
      <c r="F551" s="77">
        <v>1338.0468000000001</v>
      </c>
      <c r="G551" s="24">
        <f t="shared" si="92"/>
        <v>0</v>
      </c>
      <c r="H551" s="24">
        <f t="shared" si="85"/>
        <v>0</v>
      </c>
      <c r="I551" s="24">
        <f t="shared" si="86"/>
        <v>100</v>
      </c>
    </row>
    <row r="552" spans="1:9" ht="39" customHeight="1">
      <c r="A552" s="70" t="s">
        <v>892</v>
      </c>
      <c r="B552" s="27" t="s">
        <v>19</v>
      </c>
      <c r="C552" s="62" t="s">
        <v>917</v>
      </c>
      <c r="D552" s="77">
        <v>1200.78</v>
      </c>
      <c r="E552" s="77">
        <v>1200.78</v>
      </c>
      <c r="F552" s="77">
        <v>1194.7044599999999</v>
      </c>
      <c r="G552" s="24">
        <f t="shared" si="92"/>
        <v>6.0755400000000463</v>
      </c>
      <c r="H552" s="24">
        <f t="shared" si="85"/>
        <v>6.0755400000000463</v>
      </c>
      <c r="I552" s="24">
        <f t="shared" si="86"/>
        <v>99.494033877979305</v>
      </c>
    </row>
    <row r="553" spans="1:9" ht="39" customHeight="1">
      <c r="A553" s="70" t="s">
        <v>893</v>
      </c>
      <c r="B553" s="27" t="s">
        <v>19</v>
      </c>
      <c r="C553" s="62" t="s">
        <v>918</v>
      </c>
      <c r="D553" s="77">
        <v>961.64171999999996</v>
      </c>
      <c r="E553" s="77">
        <v>961.64171999999996</v>
      </c>
      <c r="F553" s="77">
        <v>0</v>
      </c>
      <c r="G553" s="24">
        <f t="shared" si="92"/>
        <v>961.64171999999996</v>
      </c>
      <c r="H553" s="24">
        <f t="shared" si="85"/>
        <v>961.64171999999996</v>
      </c>
      <c r="I553" s="24">
        <f t="shared" si="86"/>
        <v>0</v>
      </c>
    </row>
    <row r="554" spans="1:9" ht="39" customHeight="1">
      <c r="A554" s="70" t="s">
        <v>894</v>
      </c>
      <c r="B554" s="27" t="s">
        <v>19</v>
      </c>
      <c r="C554" s="62" t="s">
        <v>919</v>
      </c>
      <c r="D554" s="77">
        <v>1353.67913</v>
      </c>
      <c r="E554" s="77">
        <v>1353.67913</v>
      </c>
      <c r="F554" s="77">
        <v>0</v>
      </c>
      <c r="G554" s="24">
        <f t="shared" si="92"/>
        <v>1353.67913</v>
      </c>
      <c r="H554" s="24">
        <f t="shared" si="85"/>
        <v>1353.67913</v>
      </c>
      <c r="I554" s="24">
        <f t="shared" si="86"/>
        <v>0</v>
      </c>
    </row>
    <row r="555" spans="1:9" ht="39" customHeight="1">
      <c r="A555" s="70" t="s">
        <v>895</v>
      </c>
      <c r="B555" s="27" t="s">
        <v>19</v>
      </c>
      <c r="C555" s="62" t="s">
        <v>920</v>
      </c>
      <c r="D555" s="77">
        <v>2168.4922499999998</v>
      </c>
      <c r="E555" s="77">
        <v>2168.4922499999998</v>
      </c>
      <c r="F555" s="77">
        <v>0</v>
      </c>
      <c r="G555" s="24">
        <f t="shared" si="92"/>
        <v>2168.4922499999998</v>
      </c>
      <c r="H555" s="24">
        <f t="shared" si="85"/>
        <v>2168.4922499999998</v>
      </c>
      <c r="I555" s="24">
        <f t="shared" si="86"/>
        <v>0</v>
      </c>
    </row>
    <row r="556" spans="1:9" ht="39" customHeight="1">
      <c r="A556" s="70" t="s">
        <v>896</v>
      </c>
      <c r="B556" s="27" t="s">
        <v>19</v>
      </c>
      <c r="C556" s="62" t="s">
        <v>921</v>
      </c>
      <c r="D556" s="77">
        <v>99.936000000000007</v>
      </c>
      <c r="E556" s="77">
        <v>99.936000000000007</v>
      </c>
      <c r="F556" s="77">
        <v>99.936000000000007</v>
      </c>
      <c r="G556" s="24">
        <f t="shared" si="92"/>
        <v>0</v>
      </c>
      <c r="H556" s="24">
        <f t="shared" si="85"/>
        <v>0</v>
      </c>
      <c r="I556" s="24">
        <f t="shared" si="86"/>
        <v>100</v>
      </c>
    </row>
    <row r="557" spans="1:9" ht="39" customHeight="1">
      <c r="A557" s="70" t="s">
        <v>897</v>
      </c>
      <c r="B557" s="27" t="s">
        <v>19</v>
      </c>
      <c r="C557" s="62" t="s">
        <v>922</v>
      </c>
      <c r="D557" s="77">
        <v>1551.43346</v>
      </c>
      <c r="E557" s="77">
        <v>1551.43346</v>
      </c>
      <c r="F557" s="77">
        <v>0</v>
      </c>
      <c r="G557" s="24">
        <f t="shared" si="92"/>
        <v>1551.43346</v>
      </c>
      <c r="H557" s="24">
        <f t="shared" si="85"/>
        <v>1551.43346</v>
      </c>
      <c r="I557" s="24">
        <f t="shared" si="86"/>
        <v>0</v>
      </c>
    </row>
    <row r="558" spans="1:9" ht="39" customHeight="1">
      <c r="A558" s="70" t="s">
        <v>898</v>
      </c>
      <c r="B558" s="27" t="s">
        <v>19</v>
      </c>
      <c r="C558" s="62" t="s">
        <v>923</v>
      </c>
      <c r="D558" s="77">
        <v>458.2824</v>
      </c>
      <c r="E558" s="77">
        <v>458.2824</v>
      </c>
      <c r="F558" s="77">
        <v>0</v>
      </c>
      <c r="G558" s="24">
        <f t="shared" si="92"/>
        <v>458.2824</v>
      </c>
      <c r="H558" s="24">
        <f t="shared" si="85"/>
        <v>458.2824</v>
      </c>
      <c r="I558" s="24">
        <f t="shared" si="86"/>
        <v>0</v>
      </c>
    </row>
    <row r="559" spans="1:9" ht="39" customHeight="1">
      <c r="A559" s="70" t="s">
        <v>899</v>
      </c>
      <c r="B559" s="27" t="s">
        <v>19</v>
      </c>
      <c r="C559" s="62" t="s">
        <v>924</v>
      </c>
      <c r="D559" s="77">
        <v>5751.2244000000001</v>
      </c>
      <c r="E559" s="77">
        <v>5751.2244000000001</v>
      </c>
      <c r="F559" s="77">
        <v>0</v>
      </c>
      <c r="G559" s="24">
        <f t="shared" si="92"/>
        <v>5751.2244000000001</v>
      </c>
      <c r="H559" s="24">
        <f t="shared" si="85"/>
        <v>5751.2244000000001</v>
      </c>
      <c r="I559" s="24">
        <f t="shared" si="86"/>
        <v>0</v>
      </c>
    </row>
    <row r="560" spans="1:9" ht="42.75" customHeight="1">
      <c r="A560" s="70" t="s">
        <v>900</v>
      </c>
      <c r="B560" s="27" t="s">
        <v>19</v>
      </c>
      <c r="C560" s="62" t="s">
        <v>925</v>
      </c>
      <c r="D560" s="77">
        <v>855.10440000000006</v>
      </c>
      <c r="E560" s="77">
        <v>855.10440000000006</v>
      </c>
      <c r="F560" s="77">
        <v>0</v>
      </c>
      <c r="G560" s="24">
        <f t="shared" si="92"/>
        <v>855.10440000000006</v>
      </c>
      <c r="H560" s="24">
        <f t="shared" si="85"/>
        <v>855.10440000000006</v>
      </c>
      <c r="I560" s="24">
        <f t="shared" si="86"/>
        <v>0</v>
      </c>
    </row>
    <row r="561" spans="1:9" ht="42.75" customHeight="1">
      <c r="A561" s="70" t="s">
        <v>901</v>
      </c>
      <c r="B561" s="27" t="s">
        <v>19</v>
      </c>
      <c r="C561" s="62" t="s">
        <v>926</v>
      </c>
      <c r="D561" s="77">
        <v>1720.3032000000001</v>
      </c>
      <c r="E561" s="77">
        <v>1720.3032000000001</v>
      </c>
      <c r="F561" s="77">
        <v>0</v>
      </c>
      <c r="G561" s="24">
        <f t="shared" si="92"/>
        <v>1720.3032000000001</v>
      </c>
      <c r="H561" s="24">
        <f t="shared" si="85"/>
        <v>1720.3032000000001</v>
      </c>
      <c r="I561" s="24">
        <f t="shared" si="86"/>
        <v>0</v>
      </c>
    </row>
    <row r="562" spans="1:9" ht="42.75" customHeight="1">
      <c r="A562" s="70" t="s">
        <v>902</v>
      </c>
      <c r="B562" s="27" t="s">
        <v>19</v>
      </c>
      <c r="C562" s="62" t="s">
        <v>927</v>
      </c>
      <c r="D562" s="77">
        <v>1926.4032</v>
      </c>
      <c r="E562" s="77">
        <v>1926.4032</v>
      </c>
      <c r="F562" s="77">
        <v>0</v>
      </c>
      <c r="G562" s="24">
        <f t="shared" si="92"/>
        <v>1926.4032</v>
      </c>
      <c r="H562" s="24">
        <f t="shared" si="85"/>
        <v>1926.4032</v>
      </c>
      <c r="I562" s="24">
        <f t="shared" si="86"/>
        <v>0</v>
      </c>
    </row>
    <row r="563" spans="1:9" ht="42.75" customHeight="1">
      <c r="A563" s="70" t="s">
        <v>903</v>
      </c>
      <c r="B563" s="27" t="s">
        <v>19</v>
      </c>
      <c r="C563" s="62" t="s">
        <v>928</v>
      </c>
      <c r="D563" s="77">
        <v>552.05880000000002</v>
      </c>
      <c r="E563" s="77">
        <v>552.05880000000002</v>
      </c>
      <c r="F563" s="77">
        <v>0</v>
      </c>
      <c r="G563" s="24">
        <f t="shared" si="92"/>
        <v>552.05880000000002</v>
      </c>
      <c r="H563" s="24">
        <f t="shared" si="85"/>
        <v>552.05880000000002</v>
      </c>
      <c r="I563" s="24">
        <f t="shared" si="86"/>
        <v>0</v>
      </c>
    </row>
    <row r="564" spans="1:9" ht="42.75" customHeight="1">
      <c r="A564" s="70" t="s">
        <v>904</v>
      </c>
      <c r="B564" s="27" t="s">
        <v>19</v>
      </c>
      <c r="C564" s="62" t="s">
        <v>929</v>
      </c>
      <c r="D564" s="77">
        <v>76.488839999999996</v>
      </c>
      <c r="E564" s="77">
        <v>76.488839999999996</v>
      </c>
      <c r="F564" s="77">
        <v>76.488839999999996</v>
      </c>
      <c r="G564" s="24">
        <f t="shared" si="92"/>
        <v>0</v>
      </c>
      <c r="H564" s="24">
        <f t="shared" si="85"/>
        <v>0</v>
      </c>
      <c r="I564" s="24">
        <f t="shared" si="86"/>
        <v>100</v>
      </c>
    </row>
    <row r="565" spans="1:9" ht="42.75" customHeight="1">
      <c r="A565" s="70" t="s">
        <v>905</v>
      </c>
      <c r="B565" s="27" t="s">
        <v>19</v>
      </c>
      <c r="C565" s="62" t="s">
        <v>930</v>
      </c>
      <c r="D565" s="77">
        <v>366.52080000000001</v>
      </c>
      <c r="E565" s="77">
        <v>366.52080000000001</v>
      </c>
      <c r="F565" s="77">
        <v>0</v>
      </c>
      <c r="G565" s="24">
        <f t="shared" si="92"/>
        <v>366.52080000000001</v>
      </c>
      <c r="H565" s="24">
        <f t="shared" si="85"/>
        <v>366.52080000000001</v>
      </c>
      <c r="I565" s="24">
        <f t="shared" si="86"/>
        <v>0</v>
      </c>
    </row>
    <row r="566" spans="1:9" ht="42.75" customHeight="1">
      <c r="A566" s="70" t="s">
        <v>906</v>
      </c>
      <c r="B566" s="27" t="s">
        <v>19</v>
      </c>
      <c r="C566" s="62" t="s">
        <v>931</v>
      </c>
      <c r="D566" s="77">
        <v>1794.92868</v>
      </c>
      <c r="E566" s="77">
        <v>1794.92868</v>
      </c>
      <c r="F566" s="77">
        <v>0</v>
      </c>
      <c r="G566" s="24">
        <f t="shared" si="92"/>
        <v>1794.92868</v>
      </c>
      <c r="H566" s="24">
        <f t="shared" si="85"/>
        <v>1794.92868</v>
      </c>
      <c r="I566" s="24">
        <f t="shared" si="86"/>
        <v>0</v>
      </c>
    </row>
    <row r="567" spans="1:9" ht="42.75" customHeight="1">
      <c r="A567" s="70" t="s">
        <v>907</v>
      </c>
      <c r="B567" s="27" t="s">
        <v>19</v>
      </c>
      <c r="C567" s="62" t="s">
        <v>932</v>
      </c>
      <c r="D567" s="77">
        <v>1394.6831199999999</v>
      </c>
      <c r="E567" s="77">
        <v>1394.6831199999999</v>
      </c>
      <c r="F567" s="77">
        <v>0</v>
      </c>
      <c r="G567" s="24">
        <f t="shared" si="92"/>
        <v>1394.6831199999999</v>
      </c>
      <c r="H567" s="24">
        <f t="shared" si="85"/>
        <v>1394.6831199999999</v>
      </c>
      <c r="I567" s="24">
        <f t="shared" si="86"/>
        <v>0</v>
      </c>
    </row>
    <row r="568" spans="1:9" ht="42.75" customHeight="1">
      <c r="A568" s="70" t="s">
        <v>908</v>
      </c>
      <c r="B568" s="27" t="s">
        <v>19</v>
      </c>
      <c r="C568" s="62" t="s">
        <v>933</v>
      </c>
      <c r="D568" s="77">
        <v>1603.0666799999999</v>
      </c>
      <c r="E568" s="77">
        <v>1603.0666799999999</v>
      </c>
      <c r="F568" s="77">
        <v>0</v>
      </c>
      <c r="G568" s="24">
        <f t="shared" si="92"/>
        <v>1603.0666799999999</v>
      </c>
      <c r="H568" s="24">
        <f t="shared" si="85"/>
        <v>1603.0666799999999</v>
      </c>
      <c r="I568" s="24">
        <f t="shared" si="86"/>
        <v>0</v>
      </c>
    </row>
    <row r="569" spans="1:9" ht="42.75" customHeight="1">
      <c r="A569" s="70" t="s">
        <v>909</v>
      </c>
      <c r="B569" s="27" t="s">
        <v>19</v>
      </c>
      <c r="C569" s="62" t="s">
        <v>934</v>
      </c>
      <c r="D569" s="77">
        <v>1951.2701999999999</v>
      </c>
      <c r="E569" s="77">
        <v>1951.2701999999999</v>
      </c>
      <c r="F569" s="77">
        <v>0</v>
      </c>
      <c r="G569" s="24">
        <f t="shared" si="92"/>
        <v>1951.2701999999999</v>
      </c>
      <c r="H569" s="24">
        <f t="shared" si="85"/>
        <v>1951.2701999999999</v>
      </c>
      <c r="I569" s="24">
        <f t="shared" si="86"/>
        <v>0</v>
      </c>
    </row>
    <row r="570" spans="1:9" ht="42.75" customHeight="1">
      <c r="A570" s="70" t="s">
        <v>910</v>
      </c>
      <c r="B570" s="27" t="s">
        <v>19</v>
      </c>
      <c r="C570" s="62" t="s">
        <v>935</v>
      </c>
      <c r="D570" s="77">
        <v>2315.6280700000002</v>
      </c>
      <c r="E570" s="77">
        <v>2315.6280700000002</v>
      </c>
      <c r="F570" s="77">
        <v>0</v>
      </c>
      <c r="G570" s="24">
        <f t="shared" si="92"/>
        <v>2315.6280700000002</v>
      </c>
      <c r="H570" s="24">
        <f t="shared" si="85"/>
        <v>2315.6280700000002</v>
      </c>
      <c r="I570" s="24">
        <f t="shared" si="86"/>
        <v>0</v>
      </c>
    </row>
    <row r="571" spans="1:9" ht="52.5" customHeight="1">
      <c r="A571" s="70" t="s">
        <v>911</v>
      </c>
      <c r="B571" s="27" t="s">
        <v>19</v>
      </c>
      <c r="C571" s="62" t="s">
        <v>936</v>
      </c>
      <c r="D571" s="77">
        <v>1451.2735399999999</v>
      </c>
      <c r="E571" s="77">
        <v>1451.2735399999999</v>
      </c>
      <c r="F571" s="77">
        <v>0</v>
      </c>
      <c r="G571" s="24">
        <f t="shared" si="92"/>
        <v>1451.2735399999999</v>
      </c>
      <c r="H571" s="24">
        <f t="shared" si="85"/>
        <v>1451.2735399999999</v>
      </c>
      <c r="I571" s="24">
        <f t="shared" si="86"/>
        <v>0</v>
      </c>
    </row>
    <row r="572" spans="1:9" ht="52.5" customHeight="1">
      <c r="A572" s="70" t="s">
        <v>912</v>
      </c>
      <c r="B572" s="27" t="s">
        <v>19</v>
      </c>
      <c r="C572" s="62" t="s">
        <v>937</v>
      </c>
      <c r="D572" s="77">
        <v>186.48115999999999</v>
      </c>
      <c r="E572" s="77">
        <v>186.48115999999999</v>
      </c>
      <c r="F572" s="77">
        <v>186.48115999999999</v>
      </c>
      <c r="G572" s="24">
        <f t="shared" si="92"/>
        <v>0</v>
      </c>
      <c r="H572" s="24">
        <f t="shared" si="85"/>
        <v>0</v>
      </c>
      <c r="I572" s="24">
        <f t="shared" si="86"/>
        <v>100</v>
      </c>
    </row>
    <row r="573" spans="1:9" ht="52.5" customHeight="1">
      <c r="A573" s="70" t="s">
        <v>913</v>
      </c>
      <c r="B573" s="27" t="s">
        <v>19</v>
      </c>
      <c r="C573" s="62" t="s">
        <v>938</v>
      </c>
      <c r="D573" s="77">
        <v>174.61870999999999</v>
      </c>
      <c r="E573" s="77">
        <v>174.61870999999999</v>
      </c>
      <c r="F573" s="77">
        <v>174.61870999999999</v>
      </c>
      <c r="G573" s="24">
        <f t="shared" si="92"/>
        <v>0</v>
      </c>
      <c r="H573" s="24">
        <f t="shared" si="85"/>
        <v>0</v>
      </c>
      <c r="I573" s="24">
        <f t="shared" si="86"/>
        <v>100</v>
      </c>
    </row>
    <row r="574" spans="1:9" ht="52.5" customHeight="1">
      <c r="A574" s="70" t="s">
        <v>914</v>
      </c>
      <c r="B574" s="27" t="s">
        <v>19</v>
      </c>
      <c r="C574" s="62" t="s">
        <v>939</v>
      </c>
      <c r="D574" s="77">
        <v>151.34831</v>
      </c>
      <c r="E574" s="77">
        <v>151.34831</v>
      </c>
      <c r="F574" s="77">
        <v>151.34831</v>
      </c>
      <c r="G574" s="24">
        <f t="shared" si="92"/>
        <v>0</v>
      </c>
      <c r="H574" s="24">
        <f t="shared" si="85"/>
        <v>0</v>
      </c>
      <c r="I574" s="24">
        <f t="shared" si="86"/>
        <v>100</v>
      </c>
    </row>
    <row r="575" spans="1:9" ht="52.5" customHeight="1">
      <c r="A575" s="70" t="s">
        <v>915</v>
      </c>
      <c r="B575" s="27" t="s">
        <v>19</v>
      </c>
      <c r="C575" s="62" t="s">
        <v>940</v>
      </c>
      <c r="D575" s="77">
        <v>209.5992</v>
      </c>
      <c r="E575" s="77">
        <v>209.5992</v>
      </c>
      <c r="F575" s="77">
        <v>0</v>
      </c>
      <c r="G575" s="24">
        <f t="shared" si="92"/>
        <v>209.5992</v>
      </c>
      <c r="H575" s="24">
        <f t="shared" si="85"/>
        <v>209.5992</v>
      </c>
      <c r="I575" s="24">
        <f t="shared" si="86"/>
        <v>0</v>
      </c>
    </row>
    <row r="576" spans="1:9" ht="52.5" customHeight="1">
      <c r="A576" s="70" t="s">
        <v>451</v>
      </c>
      <c r="B576" s="27" t="s">
        <v>19</v>
      </c>
      <c r="C576" s="62" t="s">
        <v>485</v>
      </c>
      <c r="D576" s="77">
        <v>1100</v>
      </c>
      <c r="E576" s="77">
        <v>1100</v>
      </c>
      <c r="F576" s="77">
        <v>800</v>
      </c>
      <c r="G576" s="24">
        <f t="shared" si="92"/>
        <v>300</v>
      </c>
      <c r="H576" s="24">
        <f t="shared" si="85"/>
        <v>300</v>
      </c>
      <c r="I576" s="24">
        <f t="shared" si="86"/>
        <v>72.727272727272734</v>
      </c>
    </row>
    <row r="577" spans="1:9" ht="52.5" customHeight="1">
      <c r="A577" s="70" t="s">
        <v>452</v>
      </c>
      <c r="B577" s="27" t="s">
        <v>19</v>
      </c>
      <c r="C577" s="62" t="s">
        <v>486</v>
      </c>
      <c r="D577" s="77">
        <v>264</v>
      </c>
      <c r="E577" s="77">
        <v>264</v>
      </c>
      <c r="F577" s="77">
        <v>216</v>
      </c>
      <c r="G577" s="24">
        <f t="shared" si="92"/>
        <v>48</v>
      </c>
      <c r="H577" s="24">
        <f t="shared" si="85"/>
        <v>48</v>
      </c>
      <c r="I577" s="24">
        <f t="shared" si="86"/>
        <v>81.818181818181827</v>
      </c>
    </row>
    <row r="578" spans="1:9" ht="52.5" customHeight="1">
      <c r="A578" s="70" t="s">
        <v>916</v>
      </c>
      <c r="B578" s="27" t="s">
        <v>19</v>
      </c>
      <c r="C578" s="62" t="s">
        <v>941</v>
      </c>
      <c r="D578" s="77">
        <v>86.843999999999994</v>
      </c>
      <c r="E578" s="77">
        <v>86.843999999999994</v>
      </c>
      <c r="F578" s="77">
        <v>0</v>
      </c>
      <c r="G578" s="24">
        <f t="shared" si="92"/>
        <v>86.843999999999994</v>
      </c>
      <c r="H578" s="24">
        <f t="shared" si="85"/>
        <v>86.843999999999994</v>
      </c>
      <c r="I578" s="24">
        <f t="shared" si="86"/>
        <v>0</v>
      </c>
    </row>
    <row r="579" spans="1:9" s="93" customFormat="1" ht="57" customHeight="1">
      <c r="A579" s="15" t="s">
        <v>35</v>
      </c>
      <c r="B579" s="207"/>
      <c r="C579" s="16" t="s">
        <v>319</v>
      </c>
      <c r="D579" s="18">
        <f>SUM(D580:D584)</f>
        <v>4400</v>
      </c>
      <c r="E579" s="18">
        <f>SUM(E580:E584)</f>
        <v>4400</v>
      </c>
      <c r="F579" s="18">
        <f>SUM(F580:F584)</f>
        <v>1200</v>
      </c>
      <c r="G579" s="18">
        <f t="shared" si="92"/>
        <v>3200</v>
      </c>
      <c r="H579" s="18">
        <f t="shared" si="85"/>
        <v>3200</v>
      </c>
      <c r="I579" s="18">
        <f t="shared" si="86"/>
        <v>27.27272727272727</v>
      </c>
    </row>
    <row r="580" spans="1:9" s="94" customFormat="1" ht="41.25" customHeight="1">
      <c r="A580" s="70" t="s">
        <v>942</v>
      </c>
      <c r="B580" s="114">
        <v>441</v>
      </c>
      <c r="C580" s="62" t="s">
        <v>947</v>
      </c>
      <c r="D580" s="77">
        <v>100</v>
      </c>
      <c r="E580" s="77">
        <v>100</v>
      </c>
      <c r="F580" s="77">
        <v>0</v>
      </c>
      <c r="G580" s="24">
        <f t="shared" si="92"/>
        <v>100</v>
      </c>
      <c r="H580" s="24">
        <f t="shared" si="85"/>
        <v>100</v>
      </c>
      <c r="I580" s="24">
        <f t="shared" si="86"/>
        <v>0</v>
      </c>
    </row>
    <row r="581" spans="1:9" s="94" customFormat="1" ht="61.5" customHeight="1">
      <c r="A581" s="70" t="s">
        <v>943</v>
      </c>
      <c r="B581" s="114">
        <v>441</v>
      </c>
      <c r="C581" s="62" t="s">
        <v>948</v>
      </c>
      <c r="D581" s="77">
        <v>100</v>
      </c>
      <c r="E581" s="77">
        <v>100</v>
      </c>
      <c r="F581" s="77">
        <v>0</v>
      </c>
      <c r="G581" s="24">
        <f t="shared" si="92"/>
        <v>100</v>
      </c>
      <c r="H581" s="24">
        <f t="shared" si="85"/>
        <v>100</v>
      </c>
      <c r="I581" s="24">
        <f t="shared" si="86"/>
        <v>0</v>
      </c>
    </row>
    <row r="582" spans="1:9" s="94" customFormat="1" ht="45.75" customHeight="1">
      <c r="A582" s="70" t="s">
        <v>944</v>
      </c>
      <c r="B582" s="114">
        <v>441</v>
      </c>
      <c r="C582" s="62" t="s">
        <v>320</v>
      </c>
      <c r="D582" s="77">
        <v>3300</v>
      </c>
      <c r="E582" s="77">
        <v>3300</v>
      </c>
      <c r="F582" s="77">
        <v>1200</v>
      </c>
      <c r="G582" s="24">
        <f t="shared" si="92"/>
        <v>2100</v>
      </c>
      <c r="H582" s="24">
        <f t="shared" si="85"/>
        <v>2100</v>
      </c>
      <c r="I582" s="24">
        <f t="shared" si="86"/>
        <v>36.363636363636367</v>
      </c>
    </row>
    <row r="583" spans="1:9" ht="58.5" customHeight="1">
      <c r="A583" s="70" t="s">
        <v>945</v>
      </c>
      <c r="B583" s="27" t="s">
        <v>19</v>
      </c>
      <c r="C583" s="62" t="s">
        <v>619</v>
      </c>
      <c r="D583" s="77">
        <v>300</v>
      </c>
      <c r="E583" s="77">
        <v>300</v>
      </c>
      <c r="F583" s="77">
        <v>0</v>
      </c>
      <c r="G583" s="24">
        <f t="shared" si="92"/>
        <v>300</v>
      </c>
      <c r="H583" s="24">
        <f t="shared" si="85"/>
        <v>300</v>
      </c>
      <c r="I583" s="24">
        <f t="shared" si="86"/>
        <v>0</v>
      </c>
    </row>
    <row r="584" spans="1:9" ht="96" customHeight="1">
      <c r="A584" s="74" t="s">
        <v>946</v>
      </c>
      <c r="B584" s="27" t="s">
        <v>19</v>
      </c>
      <c r="C584" s="62" t="s">
        <v>620</v>
      </c>
      <c r="D584" s="77">
        <v>600</v>
      </c>
      <c r="E584" s="77">
        <v>600</v>
      </c>
      <c r="F584" s="77">
        <v>0</v>
      </c>
      <c r="G584" s="24">
        <f t="shared" si="92"/>
        <v>600</v>
      </c>
      <c r="H584" s="24">
        <f t="shared" si="85"/>
        <v>600</v>
      </c>
      <c r="I584" s="24">
        <f t="shared" si="86"/>
        <v>0</v>
      </c>
    </row>
    <row r="585" spans="1:9" s="93" customFormat="1" ht="45.75" customHeight="1">
      <c r="A585" s="15" t="s">
        <v>36</v>
      </c>
      <c r="B585" s="16"/>
      <c r="C585" s="76" t="s">
        <v>508</v>
      </c>
      <c r="D585" s="18">
        <f>SUM(D586:D601)</f>
        <v>20911.114030000001</v>
      </c>
      <c r="E585" s="18">
        <f>SUM(E586:E601)</f>
        <v>20911.114030000001</v>
      </c>
      <c r="F585" s="18">
        <f>SUM(F586:F601)</f>
        <v>8282.9291099999991</v>
      </c>
      <c r="G585" s="18">
        <f>SUM(G586:G601)</f>
        <v>12628.184919999996</v>
      </c>
      <c r="H585" s="18">
        <f t="shared" si="85"/>
        <v>12628.184920000002</v>
      </c>
      <c r="I585" s="18">
        <f t="shared" si="86"/>
        <v>39.61017618725117</v>
      </c>
    </row>
    <row r="586" spans="1:9" ht="99.75" customHeight="1">
      <c r="A586" s="74" t="s">
        <v>568</v>
      </c>
      <c r="B586" s="27" t="s">
        <v>19</v>
      </c>
      <c r="C586" s="62" t="s">
        <v>621</v>
      </c>
      <c r="D586" s="77">
        <v>16.529409999999999</v>
      </c>
      <c r="E586" s="77">
        <v>16.529409999999999</v>
      </c>
      <c r="F586" s="77">
        <v>8.3470399999999998</v>
      </c>
      <c r="G586" s="22">
        <f t="shared" si="92"/>
        <v>8.1823699999999988</v>
      </c>
      <c r="H586" s="22">
        <f t="shared" si="85"/>
        <v>8.1823699999999988</v>
      </c>
      <c r="I586" s="22">
        <f t="shared" si="86"/>
        <v>50.49811215282336</v>
      </c>
    </row>
    <row r="587" spans="1:9" ht="97.5" customHeight="1">
      <c r="A587" s="74" t="s">
        <v>568</v>
      </c>
      <c r="B587" s="27" t="s">
        <v>19</v>
      </c>
      <c r="C587" s="62" t="s">
        <v>621</v>
      </c>
      <c r="D587" s="77">
        <v>4.9918899999999997</v>
      </c>
      <c r="E587" s="77">
        <v>4.9918899999999997</v>
      </c>
      <c r="F587" s="77">
        <v>2.5642299999999998</v>
      </c>
      <c r="G587" s="22">
        <f t="shared" ref="G587:G601" si="93">E587-F587</f>
        <v>2.4276599999999999</v>
      </c>
      <c r="H587" s="22">
        <f t="shared" ref="H587:H601" si="94">D587-F587</f>
        <v>2.4276599999999999</v>
      </c>
      <c r="I587" s="22">
        <f t="shared" ref="I587:I601" si="95">F587/D587*100</f>
        <v>51.36791876423559</v>
      </c>
    </row>
    <row r="588" spans="1:9" ht="30.75" customHeight="1">
      <c r="A588" s="70" t="s">
        <v>88</v>
      </c>
      <c r="B588" s="27" t="s">
        <v>19</v>
      </c>
      <c r="C588" s="62" t="s">
        <v>321</v>
      </c>
      <c r="D588" s="77">
        <v>13131.50405</v>
      </c>
      <c r="E588" s="77">
        <v>13131.50405</v>
      </c>
      <c r="F588" s="77">
        <v>4975.8892599999999</v>
      </c>
      <c r="G588" s="22">
        <f t="shared" si="93"/>
        <v>8155.6147899999996</v>
      </c>
      <c r="H588" s="22">
        <f t="shared" si="94"/>
        <v>8155.6147899999996</v>
      </c>
      <c r="I588" s="22">
        <f t="shared" si="95"/>
        <v>37.89275958834282</v>
      </c>
    </row>
    <row r="589" spans="1:9" ht="24.75" customHeight="1">
      <c r="A589" s="70" t="s">
        <v>88</v>
      </c>
      <c r="B589" s="27" t="s">
        <v>19</v>
      </c>
      <c r="C589" s="62" t="s">
        <v>321</v>
      </c>
      <c r="D589" s="77">
        <v>3906.62426</v>
      </c>
      <c r="E589" s="77">
        <v>3906.62426</v>
      </c>
      <c r="F589" s="77">
        <v>1743.2525800000001</v>
      </c>
      <c r="G589" s="22">
        <f t="shared" si="93"/>
        <v>2163.3716800000002</v>
      </c>
      <c r="H589" s="22">
        <f t="shared" si="94"/>
        <v>2163.3716800000002</v>
      </c>
      <c r="I589" s="22">
        <f t="shared" si="95"/>
        <v>44.622990694272708</v>
      </c>
    </row>
    <row r="590" spans="1:9" ht="33.75" customHeight="1">
      <c r="A590" s="70" t="s">
        <v>410</v>
      </c>
      <c r="B590" s="27" t="s">
        <v>19</v>
      </c>
      <c r="C590" s="62" t="s">
        <v>487</v>
      </c>
      <c r="D590" s="77">
        <v>4.03</v>
      </c>
      <c r="E590" s="77">
        <v>4.03</v>
      </c>
      <c r="F590" s="77">
        <v>1.27461</v>
      </c>
      <c r="G590" s="22">
        <f t="shared" si="93"/>
        <v>2.7553900000000002</v>
      </c>
      <c r="H590" s="22">
        <f t="shared" si="94"/>
        <v>2.7553900000000002</v>
      </c>
      <c r="I590" s="22">
        <f t="shared" si="95"/>
        <v>31.628039702233252</v>
      </c>
    </row>
    <row r="591" spans="1:9" ht="37.5" customHeight="1">
      <c r="A591" s="70" t="s">
        <v>90</v>
      </c>
      <c r="B591" s="27" t="s">
        <v>19</v>
      </c>
      <c r="C591" s="62" t="s">
        <v>322</v>
      </c>
      <c r="D591" s="77">
        <v>1200.00027</v>
      </c>
      <c r="E591" s="77">
        <v>1200.00027</v>
      </c>
      <c r="F591" s="77">
        <v>445.74799999999999</v>
      </c>
      <c r="G591" s="22">
        <f t="shared" si="93"/>
        <v>754.25226999999995</v>
      </c>
      <c r="H591" s="22">
        <f t="shared" si="94"/>
        <v>754.25226999999995</v>
      </c>
      <c r="I591" s="22">
        <f t="shared" si="95"/>
        <v>37.145658308893545</v>
      </c>
    </row>
    <row r="592" spans="1:9" ht="30.75" customHeight="1">
      <c r="A592" s="70" t="s">
        <v>51</v>
      </c>
      <c r="B592" s="27" t="s">
        <v>19</v>
      </c>
      <c r="C592" s="62" t="s">
        <v>323</v>
      </c>
      <c r="D592" s="77">
        <v>228.8038</v>
      </c>
      <c r="E592" s="77">
        <v>228.8038</v>
      </c>
      <c r="F592" s="77">
        <v>49.353999999999999</v>
      </c>
      <c r="G592" s="22">
        <f t="shared" si="93"/>
        <v>179.44979999999998</v>
      </c>
      <c r="H592" s="22">
        <f t="shared" si="94"/>
        <v>179.44979999999998</v>
      </c>
      <c r="I592" s="22">
        <f t="shared" si="95"/>
        <v>21.570445945390766</v>
      </c>
    </row>
    <row r="593" spans="1:9" ht="21.75" customHeight="1">
      <c r="A593" s="70" t="s">
        <v>92</v>
      </c>
      <c r="B593" s="27" t="s">
        <v>19</v>
      </c>
      <c r="C593" s="62" t="s">
        <v>324</v>
      </c>
      <c r="D593" s="77">
        <v>294.43799999999999</v>
      </c>
      <c r="E593" s="77">
        <v>294.43799999999999</v>
      </c>
      <c r="F593" s="77">
        <v>130.21440999999999</v>
      </c>
      <c r="G593" s="22">
        <f t="shared" si="93"/>
        <v>164.22359</v>
      </c>
      <c r="H593" s="22">
        <f t="shared" si="94"/>
        <v>164.22359</v>
      </c>
      <c r="I593" s="22">
        <f t="shared" si="95"/>
        <v>44.224729824275393</v>
      </c>
    </row>
    <row r="594" spans="1:9" ht="21" customHeight="1">
      <c r="A594" s="70" t="s">
        <v>96</v>
      </c>
      <c r="B594" s="27" t="s">
        <v>19</v>
      </c>
      <c r="C594" s="62" t="s">
        <v>325</v>
      </c>
      <c r="D594" s="77">
        <v>368.43272000000002</v>
      </c>
      <c r="E594" s="77">
        <v>368.43272000000002</v>
      </c>
      <c r="F594" s="77">
        <v>194.59924000000001</v>
      </c>
      <c r="G594" s="22">
        <f t="shared" si="93"/>
        <v>173.83348000000001</v>
      </c>
      <c r="H594" s="22">
        <f t="shared" si="94"/>
        <v>173.83348000000001</v>
      </c>
      <c r="I594" s="22">
        <f t="shared" si="95"/>
        <v>52.818121039846844</v>
      </c>
    </row>
    <row r="595" spans="1:9" ht="27.75" customHeight="1">
      <c r="A595" s="70" t="s">
        <v>59</v>
      </c>
      <c r="B595" s="27" t="s">
        <v>19</v>
      </c>
      <c r="C595" s="62" t="s">
        <v>326</v>
      </c>
      <c r="D595" s="77">
        <v>96.344800000000006</v>
      </c>
      <c r="E595" s="77">
        <v>96.344800000000006</v>
      </c>
      <c r="F595" s="77">
        <v>36.950000000000003</v>
      </c>
      <c r="G595" s="22">
        <f t="shared" si="93"/>
        <v>59.394800000000004</v>
      </c>
      <c r="H595" s="22">
        <f t="shared" si="94"/>
        <v>59.394800000000004</v>
      </c>
      <c r="I595" s="22">
        <f t="shared" si="95"/>
        <v>38.351836321212978</v>
      </c>
    </row>
    <row r="596" spans="1:9" ht="31.5" customHeight="1">
      <c r="A596" s="70" t="s">
        <v>708</v>
      </c>
      <c r="B596" s="27" t="s">
        <v>19</v>
      </c>
      <c r="C596" s="62" t="s">
        <v>949</v>
      </c>
      <c r="D596" s="77">
        <v>31.126000000000001</v>
      </c>
      <c r="E596" s="77">
        <v>31.126000000000001</v>
      </c>
      <c r="F596" s="77">
        <v>0</v>
      </c>
      <c r="G596" s="22">
        <f t="shared" si="93"/>
        <v>31.126000000000001</v>
      </c>
      <c r="H596" s="22">
        <f t="shared" si="94"/>
        <v>31.126000000000001</v>
      </c>
      <c r="I596" s="22">
        <f t="shared" si="95"/>
        <v>0</v>
      </c>
    </row>
    <row r="597" spans="1:9" ht="31.5" customHeight="1">
      <c r="A597" s="70" t="s">
        <v>98</v>
      </c>
      <c r="B597" s="27" t="s">
        <v>19</v>
      </c>
      <c r="C597" s="62" t="s">
        <v>327</v>
      </c>
      <c r="D597" s="77">
        <v>9</v>
      </c>
      <c r="E597" s="77">
        <v>9</v>
      </c>
      <c r="F597" s="77">
        <v>9</v>
      </c>
      <c r="G597" s="22">
        <f t="shared" si="93"/>
        <v>0</v>
      </c>
      <c r="H597" s="22">
        <f t="shared" si="94"/>
        <v>0</v>
      </c>
      <c r="I597" s="22">
        <f t="shared" si="95"/>
        <v>100</v>
      </c>
    </row>
    <row r="598" spans="1:9" ht="31.5" customHeight="1">
      <c r="A598" s="70" t="s">
        <v>98</v>
      </c>
      <c r="B598" s="27" t="s">
        <v>19</v>
      </c>
      <c r="C598" s="62" t="s">
        <v>327</v>
      </c>
      <c r="D598" s="77">
        <v>915.48699999999997</v>
      </c>
      <c r="E598" s="77">
        <v>915.48699999999997</v>
      </c>
      <c r="F598" s="77">
        <v>376.36881</v>
      </c>
      <c r="G598" s="22">
        <f t="shared" si="93"/>
        <v>539.11818999999991</v>
      </c>
      <c r="H598" s="22">
        <f t="shared" si="94"/>
        <v>539.11818999999991</v>
      </c>
      <c r="I598" s="22">
        <f t="shared" si="95"/>
        <v>41.111322170604282</v>
      </c>
    </row>
    <row r="599" spans="1:9" ht="31.5" customHeight="1">
      <c r="A599" s="70" t="s">
        <v>98</v>
      </c>
      <c r="B599" s="27" t="s">
        <v>19</v>
      </c>
      <c r="C599" s="62" t="s">
        <v>327</v>
      </c>
      <c r="D599" s="77">
        <v>18</v>
      </c>
      <c r="E599" s="77">
        <v>18</v>
      </c>
      <c r="F599" s="77">
        <v>0.2</v>
      </c>
      <c r="G599" s="22">
        <f t="shared" si="93"/>
        <v>17.8</v>
      </c>
      <c r="H599" s="22">
        <f t="shared" si="94"/>
        <v>17.8</v>
      </c>
      <c r="I599" s="22">
        <f t="shared" si="95"/>
        <v>1.1111111111111112</v>
      </c>
    </row>
    <row r="600" spans="1:9" ht="26.25" customHeight="1">
      <c r="A600" s="70" t="s">
        <v>98</v>
      </c>
      <c r="B600" s="27" t="s">
        <v>19</v>
      </c>
      <c r="C600" s="62" t="s">
        <v>327</v>
      </c>
      <c r="D600" s="77">
        <v>155.5</v>
      </c>
      <c r="E600" s="77">
        <v>155.5</v>
      </c>
      <c r="F600" s="77">
        <v>80.5</v>
      </c>
      <c r="G600" s="22">
        <f t="shared" si="93"/>
        <v>75</v>
      </c>
      <c r="H600" s="22">
        <f t="shared" si="94"/>
        <v>75</v>
      </c>
      <c r="I600" s="22">
        <f t="shared" si="95"/>
        <v>51.768488745980711</v>
      </c>
    </row>
    <row r="601" spans="1:9" ht="26.25" customHeight="1">
      <c r="A601" s="70" t="s">
        <v>102</v>
      </c>
      <c r="B601" s="27" t="s">
        <v>19</v>
      </c>
      <c r="C601" s="62" t="s">
        <v>328</v>
      </c>
      <c r="D601" s="77">
        <v>530.30183</v>
      </c>
      <c r="E601" s="77">
        <v>530.30183</v>
      </c>
      <c r="F601" s="77">
        <v>228.66693000000001</v>
      </c>
      <c r="G601" s="22">
        <f t="shared" si="93"/>
        <v>301.63490000000002</v>
      </c>
      <c r="H601" s="22">
        <f t="shared" si="94"/>
        <v>301.63490000000002</v>
      </c>
      <c r="I601" s="22">
        <f t="shared" si="95"/>
        <v>43.120147256516162</v>
      </c>
    </row>
    <row r="602" spans="1:9" s="92" customFormat="1" ht="50.25" customHeight="1">
      <c r="A602" s="219" t="s">
        <v>77</v>
      </c>
      <c r="B602" s="216"/>
      <c r="C602" s="216"/>
      <c r="D602" s="216"/>
      <c r="E602" s="216"/>
      <c r="F602" s="216"/>
      <c r="G602" s="216"/>
      <c r="H602" s="216"/>
      <c r="I602" s="216"/>
    </row>
    <row r="603" spans="1:9" s="91" customFormat="1" ht="23.25" customHeight="1">
      <c r="A603" s="8" t="s">
        <v>1</v>
      </c>
      <c r="B603" s="29"/>
      <c r="C603" s="132">
        <v>1800000000</v>
      </c>
      <c r="D603" s="133">
        <f>D605+D607</f>
        <v>51536.270909999992</v>
      </c>
      <c r="E603" s="133">
        <f>E605+E607</f>
        <v>51536.270909999992</v>
      </c>
      <c r="F603" s="133">
        <f>F605+F607</f>
        <v>20737.503070000002</v>
      </c>
      <c r="G603" s="128">
        <f t="shared" ref="G603:G620" si="96">E603-F603</f>
        <v>30798.76783999999</v>
      </c>
      <c r="H603" s="128">
        <f t="shared" ref="H603:H608" si="97">D603-F603</f>
        <v>30798.76783999999</v>
      </c>
      <c r="I603" s="128">
        <f t="shared" ref="I603:I608" si="98">F603/D603*100</f>
        <v>40.238656588511802</v>
      </c>
    </row>
    <row r="604" spans="1:9" ht="39" customHeight="1">
      <c r="A604" s="11" t="s">
        <v>6</v>
      </c>
      <c r="B604" s="31"/>
      <c r="C604" s="49"/>
      <c r="D604" s="50"/>
      <c r="E604" s="50"/>
      <c r="F604" s="121"/>
      <c r="G604" s="50"/>
      <c r="H604" s="50"/>
      <c r="I604" s="50"/>
    </row>
    <row r="605" spans="1:9" ht="45" customHeight="1">
      <c r="A605" s="147" t="s">
        <v>622</v>
      </c>
      <c r="B605" s="149"/>
      <c r="C605" s="79" t="s">
        <v>623</v>
      </c>
      <c r="D605" s="140">
        <v>24400.213909999999</v>
      </c>
      <c r="E605" s="140">
        <v>24400.213909999999</v>
      </c>
      <c r="F605" s="148">
        <v>6480.09</v>
      </c>
      <c r="G605" s="40">
        <f t="shared" si="96"/>
        <v>17920.123909999998</v>
      </c>
      <c r="H605" s="40">
        <f t="shared" si="97"/>
        <v>17920.123909999998</v>
      </c>
      <c r="I605" s="150">
        <f t="shared" si="98"/>
        <v>26.557513077146627</v>
      </c>
    </row>
    <row r="606" spans="1:9" ht="42.75" customHeight="1">
      <c r="A606" s="70" t="s">
        <v>624</v>
      </c>
      <c r="B606" s="208">
        <v>440</v>
      </c>
      <c r="C606" s="62" t="s">
        <v>625</v>
      </c>
      <c r="D606" s="184">
        <v>24400.213909999999</v>
      </c>
      <c r="E606" s="77">
        <v>24400.213909999999</v>
      </c>
      <c r="F606" s="139">
        <v>6480.0899600000002</v>
      </c>
      <c r="G606" s="123">
        <f t="shared" si="96"/>
        <v>17920.123949999997</v>
      </c>
      <c r="H606" s="123">
        <f t="shared" si="97"/>
        <v>17920.123949999997</v>
      </c>
      <c r="I606" s="188">
        <f t="shared" si="98"/>
        <v>26.557512913213639</v>
      </c>
    </row>
    <row r="607" spans="1:9" s="93" customFormat="1" ht="55.5" customHeight="1">
      <c r="A607" s="15" t="s">
        <v>78</v>
      </c>
      <c r="B607" s="16"/>
      <c r="C607" s="16" t="s">
        <v>336</v>
      </c>
      <c r="D607" s="18">
        <f>SUM(D608:D620)</f>
        <v>27136.056999999997</v>
      </c>
      <c r="E607" s="18">
        <f>SUM(E608:E620)</f>
        <v>27136.056999999997</v>
      </c>
      <c r="F607" s="18">
        <f>SUM(F608:F620)</f>
        <v>14257.413070000002</v>
      </c>
      <c r="G607" s="18">
        <f t="shared" si="96"/>
        <v>12878.643929999995</v>
      </c>
      <c r="H607" s="18">
        <f t="shared" si="97"/>
        <v>12878.643929999995</v>
      </c>
      <c r="I607" s="18">
        <f t="shared" si="98"/>
        <v>52.540474358526012</v>
      </c>
    </row>
    <row r="608" spans="1:9" ht="36" customHeight="1">
      <c r="A608" s="70" t="s">
        <v>88</v>
      </c>
      <c r="B608" s="27" t="s">
        <v>47</v>
      </c>
      <c r="C608" s="62" t="s">
        <v>329</v>
      </c>
      <c r="D608" s="77">
        <v>17369.018</v>
      </c>
      <c r="E608" s="77">
        <v>17369.018</v>
      </c>
      <c r="F608" s="77">
        <v>9998.5813300000009</v>
      </c>
      <c r="G608" s="22">
        <f t="shared" si="96"/>
        <v>7370.4366699999991</v>
      </c>
      <c r="H608" s="22">
        <f t="shared" si="97"/>
        <v>7370.4366699999991</v>
      </c>
      <c r="I608" s="22">
        <f t="shared" si="98"/>
        <v>57.565610963152899</v>
      </c>
    </row>
    <row r="609" spans="1:9" ht="34.5" customHeight="1">
      <c r="A609" s="70" t="s">
        <v>88</v>
      </c>
      <c r="B609" s="27" t="s">
        <v>47</v>
      </c>
      <c r="C609" s="62" t="s">
        <v>329</v>
      </c>
      <c r="D609" s="77">
        <v>0.44700000000000001</v>
      </c>
      <c r="E609" s="77">
        <v>0.44700000000000001</v>
      </c>
      <c r="F609" s="77">
        <v>0.26</v>
      </c>
      <c r="G609" s="22">
        <f t="shared" si="96"/>
        <v>0.187</v>
      </c>
      <c r="H609" s="22">
        <f t="shared" ref="H609:H620" si="99">D609-F609</f>
        <v>0.187</v>
      </c>
      <c r="I609" s="22">
        <f t="shared" ref="I609:I620" si="100">F609/D609*100</f>
        <v>58.165548098434009</v>
      </c>
    </row>
    <row r="610" spans="1:9" ht="34.5" customHeight="1">
      <c r="A610" s="70" t="s">
        <v>88</v>
      </c>
      <c r="B610" s="27" t="s">
        <v>47</v>
      </c>
      <c r="C610" s="62" t="s">
        <v>329</v>
      </c>
      <c r="D610" s="77">
        <v>5245.4440000000004</v>
      </c>
      <c r="E610" s="77">
        <v>5245.4440000000004</v>
      </c>
      <c r="F610" s="77">
        <v>2591.8111899999999</v>
      </c>
      <c r="G610" s="22">
        <f t="shared" si="96"/>
        <v>2653.6328100000005</v>
      </c>
      <c r="H610" s="22">
        <f t="shared" si="99"/>
        <v>2653.6328100000005</v>
      </c>
      <c r="I610" s="22">
        <f t="shared" si="100"/>
        <v>49.410711276299963</v>
      </c>
    </row>
    <row r="611" spans="1:9" ht="34.5" customHeight="1">
      <c r="A611" s="70" t="s">
        <v>90</v>
      </c>
      <c r="B611" s="27" t="s">
        <v>47</v>
      </c>
      <c r="C611" s="62" t="s">
        <v>330</v>
      </c>
      <c r="D611" s="77">
        <v>826</v>
      </c>
      <c r="E611" s="77">
        <v>826</v>
      </c>
      <c r="F611" s="77">
        <v>228.75</v>
      </c>
      <c r="G611" s="22">
        <f t="shared" si="96"/>
        <v>597.25</v>
      </c>
      <c r="H611" s="22">
        <f t="shared" si="99"/>
        <v>597.25</v>
      </c>
      <c r="I611" s="22">
        <f t="shared" si="100"/>
        <v>27.69370460048426</v>
      </c>
    </row>
    <row r="612" spans="1:9" ht="34.5" customHeight="1">
      <c r="A612" s="70" t="s">
        <v>51</v>
      </c>
      <c r="B612" s="63">
        <v>440</v>
      </c>
      <c r="C612" s="62" t="s">
        <v>331</v>
      </c>
      <c r="D612" s="77">
        <v>375.9</v>
      </c>
      <c r="E612" s="77">
        <v>375.9</v>
      </c>
      <c r="F612" s="77">
        <v>169.0454</v>
      </c>
      <c r="G612" s="22">
        <f t="shared" si="96"/>
        <v>206.85459999999998</v>
      </c>
      <c r="H612" s="22">
        <f t="shared" si="99"/>
        <v>206.85459999999998</v>
      </c>
      <c r="I612" s="22">
        <f t="shared" si="100"/>
        <v>44.970843309390801</v>
      </c>
    </row>
    <row r="613" spans="1:9" ht="18" customHeight="1">
      <c r="A613" s="70" t="s">
        <v>92</v>
      </c>
      <c r="B613" s="63">
        <v>440</v>
      </c>
      <c r="C613" s="62" t="s">
        <v>332</v>
      </c>
      <c r="D613" s="77">
        <v>949.59799999999996</v>
      </c>
      <c r="E613" s="77">
        <v>949.59799999999996</v>
      </c>
      <c r="F613" s="77">
        <v>448.08228000000003</v>
      </c>
      <c r="G613" s="22">
        <f t="shared" si="96"/>
        <v>501.51571999999993</v>
      </c>
      <c r="H613" s="22">
        <f t="shared" si="99"/>
        <v>501.51571999999993</v>
      </c>
      <c r="I613" s="22">
        <f t="shared" si="100"/>
        <v>47.186523139265255</v>
      </c>
    </row>
    <row r="614" spans="1:9" ht="21" customHeight="1">
      <c r="A614" s="70" t="s">
        <v>708</v>
      </c>
      <c r="B614" s="27" t="s">
        <v>47</v>
      </c>
      <c r="C614" s="62" t="s">
        <v>950</v>
      </c>
      <c r="D614" s="77">
        <v>155.5</v>
      </c>
      <c r="E614" s="77">
        <v>155.5</v>
      </c>
      <c r="F614" s="77">
        <v>15.184150000000001</v>
      </c>
      <c r="G614" s="22">
        <f t="shared" si="96"/>
        <v>140.31585000000001</v>
      </c>
      <c r="H614" s="22">
        <f t="shared" si="99"/>
        <v>140.31585000000001</v>
      </c>
      <c r="I614" s="22">
        <f t="shared" si="100"/>
        <v>9.7647266881028933</v>
      </c>
    </row>
    <row r="615" spans="1:9" ht="18" customHeight="1">
      <c r="A615" s="70" t="s">
        <v>98</v>
      </c>
      <c r="B615" s="27" t="s">
        <v>47</v>
      </c>
      <c r="C615" s="62" t="s">
        <v>333</v>
      </c>
      <c r="D615" s="77">
        <v>927.6</v>
      </c>
      <c r="E615" s="77">
        <v>927.6</v>
      </c>
      <c r="F615" s="77">
        <v>562.04342999999994</v>
      </c>
      <c r="G615" s="22">
        <f t="shared" si="96"/>
        <v>365.55657000000008</v>
      </c>
      <c r="H615" s="22">
        <f t="shared" si="99"/>
        <v>365.55657000000008</v>
      </c>
      <c r="I615" s="22">
        <f t="shared" si="100"/>
        <v>60.591141655886148</v>
      </c>
    </row>
    <row r="616" spans="1:9" ht="18" customHeight="1">
      <c r="A616" s="70" t="s">
        <v>98</v>
      </c>
      <c r="B616" s="27" t="s">
        <v>47</v>
      </c>
      <c r="C616" s="62" t="s">
        <v>333</v>
      </c>
      <c r="D616" s="77">
        <v>2</v>
      </c>
      <c r="E616" s="77">
        <v>2</v>
      </c>
      <c r="F616" s="77">
        <v>0</v>
      </c>
      <c r="G616" s="22">
        <f t="shared" si="96"/>
        <v>2</v>
      </c>
      <c r="H616" s="22">
        <f t="shared" si="99"/>
        <v>2</v>
      </c>
      <c r="I616" s="22">
        <f t="shared" si="100"/>
        <v>0</v>
      </c>
    </row>
    <row r="617" spans="1:9" ht="18" customHeight="1">
      <c r="A617" s="70" t="s">
        <v>98</v>
      </c>
      <c r="B617" s="27" t="s">
        <v>47</v>
      </c>
      <c r="C617" s="62" t="s">
        <v>333</v>
      </c>
      <c r="D617" s="77">
        <v>0.5</v>
      </c>
      <c r="E617" s="77">
        <v>0.5</v>
      </c>
      <c r="F617" s="77">
        <v>4.369E-2</v>
      </c>
      <c r="G617" s="22">
        <f t="shared" si="96"/>
        <v>0.45630999999999999</v>
      </c>
      <c r="H617" s="22">
        <f t="shared" si="99"/>
        <v>0.45630999999999999</v>
      </c>
      <c r="I617" s="22">
        <f t="shared" si="100"/>
        <v>8.7379999999999995</v>
      </c>
    </row>
    <row r="618" spans="1:9" ht="18" customHeight="1">
      <c r="A618" s="70" t="s">
        <v>100</v>
      </c>
      <c r="B618" s="27" t="s">
        <v>47</v>
      </c>
      <c r="C618" s="62" t="s">
        <v>334</v>
      </c>
      <c r="D618" s="77">
        <v>250</v>
      </c>
      <c r="E618" s="77">
        <v>250</v>
      </c>
      <c r="F618" s="77">
        <v>99.99</v>
      </c>
      <c r="G618" s="22">
        <f t="shared" si="96"/>
        <v>150.01</v>
      </c>
      <c r="H618" s="22">
        <f t="shared" si="99"/>
        <v>150.01</v>
      </c>
      <c r="I618" s="22">
        <f t="shared" si="100"/>
        <v>39.995999999999995</v>
      </c>
    </row>
    <row r="619" spans="1:9" ht="27.75" customHeight="1">
      <c r="A619" s="70" t="s">
        <v>102</v>
      </c>
      <c r="B619" s="27" t="s">
        <v>47</v>
      </c>
      <c r="C619" s="62" t="s">
        <v>335</v>
      </c>
      <c r="D619" s="77">
        <v>1024.05</v>
      </c>
      <c r="E619" s="77">
        <v>1024.05</v>
      </c>
      <c r="F619" s="77">
        <v>143.6216</v>
      </c>
      <c r="G619" s="22">
        <f t="shared" si="96"/>
        <v>880.42840000000001</v>
      </c>
      <c r="H619" s="22">
        <f t="shared" si="99"/>
        <v>880.42840000000001</v>
      </c>
      <c r="I619" s="22">
        <f t="shared" si="100"/>
        <v>14.024862067281871</v>
      </c>
    </row>
    <row r="620" spans="1:9" ht="70.5" customHeight="1">
      <c r="A620" s="70" t="s">
        <v>52</v>
      </c>
      <c r="B620" s="27" t="s">
        <v>47</v>
      </c>
      <c r="C620" s="62" t="s">
        <v>951</v>
      </c>
      <c r="D620" s="77">
        <v>10</v>
      </c>
      <c r="E620" s="77">
        <v>10</v>
      </c>
      <c r="F620" s="77">
        <v>0</v>
      </c>
      <c r="G620" s="22">
        <f t="shared" si="96"/>
        <v>10</v>
      </c>
      <c r="H620" s="22">
        <f t="shared" si="99"/>
        <v>10</v>
      </c>
      <c r="I620" s="22">
        <f t="shared" si="100"/>
        <v>0</v>
      </c>
    </row>
    <row r="621" spans="1:9" s="92" customFormat="1" ht="37.5" customHeight="1">
      <c r="A621" s="212" t="s">
        <v>79</v>
      </c>
      <c r="B621" s="213"/>
      <c r="C621" s="213"/>
      <c r="D621" s="213"/>
      <c r="E621" s="213"/>
      <c r="F621" s="213"/>
      <c r="G621" s="213"/>
      <c r="H621" s="213"/>
      <c r="I621" s="213"/>
    </row>
    <row r="622" spans="1:9" s="91" customFormat="1" ht="32.25" customHeight="1">
      <c r="A622" s="8" t="s">
        <v>1</v>
      </c>
      <c r="B622" s="51"/>
      <c r="C622" s="132">
        <v>2000000000</v>
      </c>
      <c r="D622" s="133">
        <f>D624</f>
        <v>23639.500580000004</v>
      </c>
      <c r="E622" s="133">
        <f>E624</f>
        <v>23639.500580000004</v>
      </c>
      <c r="F622" s="129">
        <f>F624</f>
        <v>9330.3241000000035</v>
      </c>
      <c r="G622" s="128">
        <f t="shared" ref="G622:G630" si="101">E622-F622</f>
        <v>14309.17648</v>
      </c>
      <c r="H622" s="128">
        <f t="shared" ref="H622:H630" si="102">D622-F622</f>
        <v>14309.17648</v>
      </c>
      <c r="I622" s="128">
        <f t="shared" ref="I622:I630" si="103">F622/D622*100</f>
        <v>39.469209886328329</v>
      </c>
    </row>
    <row r="623" spans="1:9" ht="30" customHeight="1">
      <c r="A623" s="11" t="s">
        <v>6</v>
      </c>
      <c r="B623" s="52"/>
      <c r="C623" s="53"/>
      <c r="D623" s="54"/>
      <c r="E623" s="54"/>
      <c r="F623" s="123"/>
      <c r="G623" s="54"/>
      <c r="H623" s="54"/>
      <c r="I623" s="54"/>
    </row>
    <row r="624" spans="1:9" s="93" customFormat="1" ht="102.75" customHeight="1">
      <c r="A624" s="15" t="s">
        <v>37</v>
      </c>
      <c r="B624" s="55"/>
      <c r="C624" s="68">
        <v>2010000000</v>
      </c>
      <c r="D624" s="18">
        <f>SUM(D625:D644)</f>
        <v>23639.500580000004</v>
      </c>
      <c r="E624" s="18">
        <f>SUM(E625:E644)</f>
        <v>23639.500580000004</v>
      </c>
      <c r="F624" s="18">
        <f>SUM(F625:F644)</f>
        <v>9330.3241000000035</v>
      </c>
      <c r="G624" s="18">
        <f>SUM(G625:G644)</f>
        <v>14309.17648</v>
      </c>
      <c r="H624" s="18">
        <f t="shared" si="102"/>
        <v>14309.17648</v>
      </c>
      <c r="I624" s="18">
        <f t="shared" si="103"/>
        <v>39.469209886328329</v>
      </c>
    </row>
    <row r="625" spans="1:9" ht="96" customHeight="1">
      <c r="A625" s="74" t="s">
        <v>568</v>
      </c>
      <c r="B625" s="20" t="s">
        <v>19</v>
      </c>
      <c r="C625" s="62" t="s">
        <v>337</v>
      </c>
      <c r="D625" s="77">
        <v>433.56200000000001</v>
      </c>
      <c r="E625" s="77">
        <v>433.56200000000001</v>
      </c>
      <c r="F625" s="77">
        <v>229.93284</v>
      </c>
      <c r="G625" s="22">
        <f t="shared" si="101"/>
        <v>203.62916000000001</v>
      </c>
      <c r="H625" s="22">
        <f t="shared" si="102"/>
        <v>203.62916000000001</v>
      </c>
      <c r="I625" s="22">
        <f t="shared" si="103"/>
        <v>53.033439277427455</v>
      </c>
    </row>
    <row r="626" spans="1:9" ht="98.25" customHeight="1">
      <c r="A626" s="74" t="s">
        <v>568</v>
      </c>
      <c r="B626" s="20" t="s">
        <v>19</v>
      </c>
      <c r="C626" s="62" t="s">
        <v>337</v>
      </c>
      <c r="D626" s="77">
        <v>187.58699999999999</v>
      </c>
      <c r="E626" s="77">
        <v>187.58699999999999</v>
      </c>
      <c r="F626" s="77">
        <v>99.483840000000001</v>
      </c>
      <c r="G626" s="22">
        <f t="shared" si="101"/>
        <v>88.103159999999988</v>
      </c>
      <c r="H626" s="22">
        <f t="shared" si="102"/>
        <v>88.103159999999988</v>
      </c>
      <c r="I626" s="22">
        <f t="shared" si="103"/>
        <v>53.0334404836156</v>
      </c>
    </row>
    <row r="627" spans="1:9" ht="60.75" customHeight="1">
      <c r="A627" s="70" t="s">
        <v>626</v>
      </c>
      <c r="B627" s="20" t="s">
        <v>19</v>
      </c>
      <c r="C627" s="62" t="s">
        <v>338</v>
      </c>
      <c r="D627" s="77">
        <v>477.72</v>
      </c>
      <c r="E627" s="77">
        <v>477.72</v>
      </c>
      <c r="F627" s="77">
        <v>477.72</v>
      </c>
      <c r="G627" s="22">
        <f t="shared" si="101"/>
        <v>0</v>
      </c>
      <c r="H627" s="22">
        <f t="shared" si="102"/>
        <v>0</v>
      </c>
      <c r="I627" s="22">
        <f t="shared" si="103"/>
        <v>100</v>
      </c>
    </row>
    <row r="628" spans="1:9" ht="65.25" customHeight="1">
      <c r="A628" s="70" t="s">
        <v>627</v>
      </c>
      <c r="B628" s="20" t="s">
        <v>19</v>
      </c>
      <c r="C628" s="62" t="s">
        <v>339</v>
      </c>
      <c r="D628" s="77">
        <v>151.96924999999999</v>
      </c>
      <c r="E628" s="77">
        <v>151.96924999999999</v>
      </c>
      <c r="F628" s="77">
        <v>151.96924999999999</v>
      </c>
      <c r="G628" s="22">
        <f t="shared" si="101"/>
        <v>0</v>
      </c>
      <c r="H628" s="22">
        <f t="shared" si="102"/>
        <v>0</v>
      </c>
      <c r="I628" s="22">
        <f t="shared" si="103"/>
        <v>100</v>
      </c>
    </row>
    <row r="629" spans="1:9" ht="28.5" customHeight="1">
      <c r="A629" s="70" t="s">
        <v>88</v>
      </c>
      <c r="B629" s="20" t="s">
        <v>19</v>
      </c>
      <c r="C629" s="62" t="s">
        <v>340</v>
      </c>
      <c r="D629" s="77">
        <v>13674.27504</v>
      </c>
      <c r="E629" s="77">
        <v>13674.27504</v>
      </c>
      <c r="F629" s="77">
        <v>5650.6812799999998</v>
      </c>
      <c r="G629" s="22">
        <f t="shared" si="101"/>
        <v>8023.5937600000007</v>
      </c>
      <c r="H629" s="22">
        <f t="shared" si="102"/>
        <v>8023.5937600000007</v>
      </c>
      <c r="I629" s="22">
        <f t="shared" si="103"/>
        <v>41.323443206097743</v>
      </c>
    </row>
    <row r="630" spans="1:9" ht="31.5" customHeight="1">
      <c r="A630" s="70" t="s">
        <v>88</v>
      </c>
      <c r="B630" s="20" t="s">
        <v>19</v>
      </c>
      <c r="C630" s="62" t="s">
        <v>340</v>
      </c>
      <c r="D630" s="77">
        <v>4078.5385900000001</v>
      </c>
      <c r="E630" s="77">
        <v>4078.5385900000001</v>
      </c>
      <c r="F630" s="77">
        <v>1417.2915700000001</v>
      </c>
      <c r="G630" s="22">
        <f t="shared" si="101"/>
        <v>2661.2470199999998</v>
      </c>
      <c r="H630" s="22">
        <f t="shared" si="102"/>
        <v>2661.2470199999998</v>
      </c>
      <c r="I630" s="22">
        <f t="shared" si="103"/>
        <v>34.749985533421182</v>
      </c>
    </row>
    <row r="631" spans="1:9" ht="39.75" customHeight="1">
      <c r="A631" s="70" t="s">
        <v>410</v>
      </c>
      <c r="B631" s="20" t="s">
        <v>19</v>
      </c>
      <c r="C631" s="62" t="s">
        <v>443</v>
      </c>
      <c r="D631" s="77">
        <v>2.08</v>
      </c>
      <c r="E631" s="77">
        <v>2.08</v>
      </c>
      <c r="F631" s="77">
        <v>0</v>
      </c>
      <c r="G631" s="22">
        <f t="shared" ref="G631:G644" si="104">E631-F631</f>
        <v>2.08</v>
      </c>
      <c r="H631" s="22">
        <f t="shared" ref="H631:H644" si="105">D631-F631</f>
        <v>2.08</v>
      </c>
      <c r="I631" s="22">
        <f t="shared" ref="I631:I644" si="106">F631/D631*100</f>
        <v>0</v>
      </c>
    </row>
    <row r="632" spans="1:9" ht="30" customHeight="1">
      <c r="A632" s="70" t="s">
        <v>90</v>
      </c>
      <c r="B632" s="69">
        <v>441</v>
      </c>
      <c r="C632" s="62" t="s">
        <v>341</v>
      </c>
      <c r="D632" s="77">
        <v>765</v>
      </c>
      <c r="E632" s="77">
        <v>765</v>
      </c>
      <c r="F632" s="77">
        <v>72.809600000000003</v>
      </c>
      <c r="G632" s="22">
        <f t="shared" si="104"/>
        <v>692.19039999999995</v>
      </c>
      <c r="H632" s="22">
        <f t="shared" si="105"/>
        <v>692.19039999999995</v>
      </c>
      <c r="I632" s="22">
        <f t="shared" si="106"/>
        <v>9.5175947712418303</v>
      </c>
    </row>
    <row r="633" spans="1:9" ht="35.25" customHeight="1">
      <c r="A633" s="70" t="s">
        <v>51</v>
      </c>
      <c r="B633" s="20" t="s">
        <v>19</v>
      </c>
      <c r="C633" s="62" t="s">
        <v>342</v>
      </c>
      <c r="D633" s="77">
        <v>196.67</v>
      </c>
      <c r="E633" s="77">
        <v>196.67</v>
      </c>
      <c r="F633" s="77">
        <v>63.145000000000003</v>
      </c>
      <c r="G633" s="22">
        <f t="shared" si="104"/>
        <v>133.52499999999998</v>
      </c>
      <c r="H633" s="22">
        <f t="shared" si="105"/>
        <v>133.52499999999998</v>
      </c>
      <c r="I633" s="22">
        <f t="shared" si="106"/>
        <v>32.107082930797787</v>
      </c>
    </row>
    <row r="634" spans="1:9" ht="24.75" customHeight="1">
      <c r="A634" s="70" t="s">
        <v>92</v>
      </c>
      <c r="B634" s="20" t="s">
        <v>19</v>
      </c>
      <c r="C634" s="62" t="s">
        <v>343</v>
      </c>
      <c r="D634" s="77">
        <v>324.20100000000002</v>
      </c>
      <c r="E634" s="77">
        <v>324.20100000000002</v>
      </c>
      <c r="F634" s="77">
        <v>108.13069</v>
      </c>
      <c r="G634" s="22">
        <f t="shared" si="104"/>
        <v>216.07031000000001</v>
      </c>
      <c r="H634" s="22">
        <f t="shared" si="105"/>
        <v>216.07031000000001</v>
      </c>
      <c r="I634" s="22">
        <f t="shared" si="106"/>
        <v>33.352978553428272</v>
      </c>
    </row>
    <row r="635" spans="1:9" ht="27.75" customHeight="1">
      <c r="A635" s="70" t="s">
        <v>94</v>
      </c>
      <c r="B635" s="20" t="s">
        <v>19</v>
      </c>
      <c r="C635" s="62" t="s">
        <v>344</v>
      </c>
      <c r="D635" s="77">
        <v>12.8</v>
      </c>
      <c r="E635" s="77">
        <v>12.8</v>
      </c>
      <c r="F635" s="77">
        <v>5.468</v>
      </c>
      <c r="G635" s="22">
        <f t="shared" si="104"/>
        <v>7.3320000000000007</v>
      </c>
      <c r="H635" s="22">
        <f t="shared" si="105"/>
        <v>7.3320000000000007</v>
      </c>
      <c r="I635" s="22">
        <f t="shared" si="106"/>
        <v>42.71875</v>
      </c>
    </row>
    <row r="636" spans="1:9" ht="27.75" customHeight="1">
      <c r="A636" s="70" t="s">
        <v>94</v>
      </c>
      <c r="B636" s="20" t="s">
        <v>19</v>
      </c>
      <c r="C636" s="62" t="s">
        <v>344</v>
      </c>
      <c r="D636" s="77">
        <v>15.474299999999999</v>
      </c>
      <c r="E636" s="77">
        <v>15.474299999999999</v>
      </c>
      <c r="F636" s="77">
        <v>0</v>
      </c>
      <c r="G636" s="22">
        <f t="shared" si="104"/>
        <v>15.474299999999999</v>
      </c>
      <c r="H636" s="22">
        <f t="shared" si="105"/>
        <v>15.474299999999999</v>
      </c>
      <c r="I636" s="22">
        <f t="shared" si="106"/>
        <v>0</v>
      </c>
    </row>
    <row r="637" spans="1:9" ht="27.75" customHeight="1">
      <c r="A637" s="70" t="s">
        <v>96</v>
      </c>
      <c r="B637" s="20" t="s">
        <v>19</v>
      </c>
      <c r="C637" s="62" t="s">
        <v>345</v>
      </c>
      <c r="D637" s="77">
        <v>679.43370000000004</v>
      </c>
      <c r="E637" s="77">
        <v>679.43370000000004</v>
      </c>
      <c r="F637" s="77">
        <v>322.02895999999998</v>
      </c>
      <c r="G637" s="22">
        <f t="shared" si="104"/>
        <v>357.40474000000006</v>
      </c>
      <c r="H637" s="22">
        <f t="shared" si="105"/>
        <v>357.40474000000006</v>
      </c>
      <c r="I637" s="22">
        <f t="shared" si="106"/>
        <v>47.396671669362291</v>
      </c>
    </row>
    <row r="638" spans="1:9" ht="27.75" customHeight="1">
      <c r="A638" s="70" t="s">
        <v>708</v>
      </c>
      <c r="B638" s="20" t="s">
        <v>19</v>
      </c>
      <c r="C638" s="62" t="s">
        <v>952</v>
      </c>
      <c r="D638" s="77">
        <v>130.732</v>
      </c>
      <c r="E638" s="77">
        <v>130.732</v>
      </c>
      <c r="F638" s="77">
        <v>24.532910000000001</v>
      </c>
      <c r="G638" s="22">
        <f t="shared" si="104"/>
        <v>106.19909</v>
      </c>
      <c r="H638" s="22">
        <f t="shared" si="105"/>
        <v>106.19909</v>
      </c>
      <c r="I638" s="22">
        <f t="shared" si="106"/>
        <v>18.765803322828383</v>
      </c>
    </row>
    <row r="639" spans="1:9" ht="27.75" customHeight="1">
      <c r="A639" s="70" t="s">
        <v>98</v>
      </c>
      <c r="B639" s="20" t="s">
        <v>19</v>
      </c>
      <c r="C639" s="62" t="s">
        <v>346</v>
      </c>
      <c r="D639" s="77">
        <v>55</v>
      </c>
      <c r="E639" s="77">
        <v>55</v>
      </c>
      <c r="F639" s="77">
        <v>33.805</v>
      </c>
      <c r="G639" s="22">
        <f t="shared" si="104"/>
        <v>21.195</v>
      </c>
      <c r="H639" s="22">
        <f t="shared" si="105"/>
        <v>21.195</v>
      </c>
      <c r="I639" s="22">
        <f t="shared" si="106"/>
        <v>61.463636363636368</v>
      </c>
    </row>
    <row r="640" spans="1:9" ht="27.75" customHeight="1">
      <c r="A640" s="70" t="s">
        <v>98</v>
      </c>
      <c r="B640" s="20" t="s">
        <v>19</v>
      </c>
      <c r="C640" s="62" t="s">
        <v>346</v>
      </c>
      <c r="D640" s="77">
        <v>621.5</v>
      </c>
      <c r="E640" s="77">
        <v>621.5</v>
      </c>
      <c r="F640" s="77">
        <v>176.82499999999999</v>
      </c>
      <c r="G640" s="22">
        <f t="shared" si="104"/>
        <v>444.67500000000001</v>
      </c>
      <c r="H640" s="22">
        <f t="shared" si="105"/>
        <v>444.67500000000001</v>
      </c>
      <c r="I640" s="22">
        <f t="shared" si="106"/>
        <v>28.451327433628315</v>
      </c>
    </row>
    <row r="641" spans="1:9" ht="27.75" customHeight="1">
      <c r="A641" s="70" t="s">
        <v>98</v>
      </c>
      <c r="B641" s="20" t="s">
        <v>19</v>
      </c>
      <c r="C641" s="62" t="s">
        <v>346</v>
      </c>
      <c r="D641" s="77">
        <v>8</v>
      </c>
      <c r="E641" s="77">
        <v>8</v>
      </c>
      <c r="F641" s="77">
        <v>0</v>
      </c>
      <c r="G641" s="22">
        <f t="shared" si="104"/>
        <v>8</v>
      </c>
      <c r="H641" s="22">
        <f t="shared" si="105"/>
        <v>8</v>
      </c>
      <c r="I641" s="22">
        <f t="shared" si="106"/>
        <v>0</v>
      </c>
    </row>
    <row r="642" spans="1:9" ht="27.75" customHeight="1">
      <c r="A642" s="70" t="s">
        <v>98</v>
      </c>
      <c r="B642" s="20" t="s">
        <v>19</v>
      </c>
      <c r="C642" s="62" t="s">
        <v>346</v>
      </c>
      <c r="D642" s="77">
        <v>24</v>
      </c>
      <c r="E642" s="77">
        <v>24</v>
      </c>
      <c r="F642" s="77">
        <v>10.603759999999999</v>
      </c>
      <c r="G642" s="22">
        <f t="shared" si="104"/>
        <v>13.396240000000001</v>
      </c>
      <c r="H642" s="22">
        <f t="shared" si="105"/>
        <v>13.396240000000001</v>
      </c>
      <c r="I642" s="22">
        <f t="shared" si="106"/>
        <v>44.182333333333332</v>
      </c>
    </row>
    <row r="643" spans="1:9" ht="27.75" customHeight="1">
      <c r="A643" s="70" t="s">
        <v>100</v>
      </c>
      <c r="B643" s="20" t="s">
        <v>19</v>
      </c>
      <c r="C643" s="62" t="s">
        <v>628</v>
      </c>
      <c r="D643" s="77">
        <v>641.94140000000004</v>
      </c>
      <c r="E643" s="77">
        <v>641.94140000000004</v>
      </c>
      <c r="F643" s="77">
        <v>193.00040000000001</v>
      </c>
      <c r="G643" s="22">
        <f t="shared" si="104"/>
        <v>448.94100000000003</v>
      </c>
      <c r="H643" s="22">
        <f t="shared" si="105"/>
        <v>448.94100000000003</v>
      </c>
      <c r="I643" s="22">
        <f t="shared" si="106"/>
        <v>30.065111862235401</v>
      </c>
    </row>
    <row r="644" spans="1:9" ht="19.5" customHeight="1">
      <c r="A644" s="70" t="s">
        <v>102</v>
      </c>
      <c r="B644" s="20" t="s">
        <v>19</v>
      </c>
      <c r="C644" s="62" t="s">
        <v>629</v>
      </c>
      <c r="D644" s="77">
        <v>1159.0163</v>
      </c>
      <c r="E644" s="77">
        <v>1159.0163</v>
      </c>
      <c r="F644" s="77">
        <v>292.89600000000002</v>
      </c>
      <c r="G644" s="22">
        <f t="shared" si="104"/>
        <v>866.12030000000004</v>
      </c>
      <c r="H644" s="22">
        <f t="shared" si="105"/>
        <v>866.12030000000004</v>
      </c>
      <c r="I644" s="22">
        <f t="shared" si="106"/>
        <v>25.271085488616514</v>
      </c>
    </row>
    <row r="645" spans="1:9" s="92" customFormat="1" ht="62.25" customHeight="1">
      <c r="A645" s="214" t="s">
        <v>80</v>
      </c>
      <c r="B645" s="213"/>
      <c r="C645" s="213"/>
      <c r="D645" s="213"/>
      <c r="E645" s="213"/>
      <c r="F645" s="213"/>
      <c r="G645" s="213"/>
      <c r="H645" s="213"/>
      <c r="I645" s="213"/>
    </row>
    <row r="646" spans="1:9" s="91" customFormat="1" ht="27" customHeight="1">
      <c r="A646" s="8" t="s">
        <v>1</v>
      </c>
      <c r="B646" s="51"/>
      <c r="C646" s="132">
        <v>2100000000</v>
      </c>
      <c r="D646" s="135">
        <f>D648+D670+D675</f>
        <v>110797.27881</v>
      </c>
      <c r="E646" s="135">
        <f>E648+E670+E675</f>
        <v>110797.27881</v>
      </c>
      <c r="F646" s="136">
        <f>F648+F670+F675</f>
        <v>56447.986279999997</v>
      </c>
      <c r="G646" s="135">
        <f>G648+G670+G675</f>
        <v>46574.091530000012</v>
      </c>
      <c r="H646" s="135">
        <f>H648+H670+H675</f>
        <v>54349.292530000013</v>
      </c>
      <c r="I646" s="135">
        <f t="shared" ref="I646" si="107">F646/D646*100</f>
        <v>50.947087226573004</v>
      </c>
    </row>
    <row r="647" spans="1:9" ht="27" customHeight="1">
      <c r="A647" s="11" t="s">
        <v>6</v>
      </c>
      <c r="B647" s="52"/>
      <c r="C647" s="53"/>
      <c r="D647" s="56"/>
      <c r="E647" s="56"/>
      <c r="F647" s="124"/>
      <c r="G647" s="56"/>
      <c r="H647" s="56"/>
      <c r="I647" s="56"/>
    </row>
    <row r="648" spans="1:9" s="93" customFormat="1" ht="72" customHeight="1">
      <c r="A648" s="15" t="s">
        <v>38</v>
      </c>
      <c r="B648" s="55"/>
      <c r="C648" s="16" t="s">
        <v>347</v>
      </c>
      <c r="D648" s="57">
        <f>SUM(D649:D669)</f>
        <v>100513.95553000001</v>
      </c>
      <c r="E648" s="57">
        <f>SUM(E649:E669)</f>
        <v>100513.95553000001</v>
      </c>
      <c r="F648" s="57">
        <f>SUM(F649:F669)</f>
        <v>54594.113999999994</v>
      </c>
      <c r="G648" s="57">
        <f t="shared" ref="G648:G674" si="108">E648-F648</f>
        <v>45919.841530000012</v>
      </c>
      <c r="H648" s="57">
        <f t="shared" ref="H648:H674" si="109">D648-F648</f>
        <v>45919.841530000012</v>
      </c>
      <c r="I648" s="57">
        <f t="shared" ref="I648:I674" si="110">F648/D648*100</f>
        <v>54.314959263249271</v>
      </c>
    </row>
    <row r="649" spans="1:9" s="94" customFormat="1" ht="148.5" customHeight="1">
      <c r="A649" s="74" t="s">
        <v>953</v>
      </c>
      <c r="B649" s="80">
        <v>441</v>
      </c>
      <c r="C649" s="62" t="s">
        <v>957</v>
      </c>
      <c r="D649" s="77">
        <v>4252.1000000000004</v>
      </c>
      <c r="E649" s="77">
        <v>4252.1000000000004</v>
      </c>
      <c r="F649" s="77">
        <v>0</v>
      </c>
      <c r="G649" s="72">
        <v>0</v>
      </c>
      <c r="H649" s="72">
        <v>0</v>
      </c>
      <c r="I649" s="72">
        <f t="shared" si="110"/>
        <v>0</v>
      </c>
    </row>
    <row r="650" spans="1:9" s="102" customFormat="1" ht="78" customHeight="1">
      <c r="A650" s="70" t="s">
        <v>509</v>
      </c>
      <c r="B650" s="27" t="s">
        <v>19</v>
      </c>
      <c r="C650" s="62" t="s">
        <v>510</v>
      </c>
      <c r="D650" s="77">
        <v>90</v>
      </c>
      <c r="E650" s="77">
        <v>90</v>
      </c>
      <c r="F650" s="77">
        <v>0</v>
      </c>
      <c r="G650" s="58">
        <f t="shared" si="108"/>
        <v>90</v>
      </c>
      <c r="H650" s="58">
        <f t="shared" si="109"/>
        <v>90</v>
      </c>
      <c r="I650" s="58">
        <f t="shared" si="110"/>
        <v>0</v>
      </c>
    </row>
    <row r="651" spans="1:9" s="102" customFormat="1" ht="90" customHeight="1">
      <c r="A651" s="70" t="s">
        <v>630</v>
      </c>
      <c r="B651" s="27" t="s">
        <v>19</v>
      </c>
      <c r="C651" s="62" t="s">
        <v>631</v>
      </c>
      <c r="D651" s="77">
        <v>23</v>
      </c>
      <c r="E651" s="77">
        <v>23</v>
      </c>
      <c r="F651" s="77">
        <v>11.4</v>
      </c>
      <c r="G651" s="58">
        <f t="shared" si="108"/>
        <v>11.6</v>
      </c>
      <c r="H651" s="58">
        <f t="shared" si="109"/>
        <v>11.6</v>
      </c>
      <c r="I651" s="58">
        <f t="shared" si="110"/>
        <v>49.565217391304351</v>
      </c>
    </row>
    <row r="652" spans="1:9" s="102" customFormat="1" ht="90" customHeight="1">
      <c r="A652" s="74" t="s">
        <v>954</v>
      </c>
      <c r="B652" s="27" t="s">
        <v>19</v>
      </c>
      <c r="C652" s="62" t="s">
        <v>958</v>
      </c>
      <c r="D652" s="77">
        <v>30330.255949999999</v>
      </c>
      <c r="E652" s="77">
        <v>30330.255949999999</v>
      </c>
      <c r="F652" s="77">
        <v>30330.255949999999</v>
      </c>
      <c r="G652" s="58">
        <f t="shared" ref="G652:G668" si="111">E652-F652</f>
        <v>0</v>
      </c>
      <c r="H652" s="58">
        <f t="shared" ref="H652:H669" si="112">D652-F652</f>
        <v>0</v>
      </c>
      <c r="I652" s="58">
        <f t="shared" ref="I652:I669" si="113">F652/D652*100</f>
        <v>100</v>
      </c>
    </row>
    <row r="653" spans="1:9" s="102" customFormat="1" ht="68.25" customHeight="1">
      <c r="A653" s="70" t="s">
        <v>955</v>
      </c>
      <c r="B653" s="86">
        <v>441</v>
      </c>
      <c r="C653" s="62" t="s">
        <v>959</v>
      </c>
      <c r="D653" s="77">
        <v>37563.854509999997</v>
      </c>
      <c r="E653" s="77">
        <v>37563.854509999997</v>
      </c>
      <c r="F653" s="77">
        <v>7563.8545100000001</v>
      </c>
      <c r="G653" s="58">
        <f t="shared" si="111"/>
        <v>29999.999999999996</v>
      </c>
      <c r="H653" s="58">
        <f t="shared" si="112"/>
        <v>29999.999999999996</v>
      </c>
      <c r="I653" s="58">
        <f t="shared" si="113"/>
        <v>20.135991390304213</v>
      </c>
    </row>
    <row r="654" spans="1:9" s="102" customFormat="1" ht="97.5" customHeight="1">
      <c r="A654" s="74" t="s">
        <v>956</v>
      </c>
      <c r="B654" s="27" t="s">
        <v>19</v>
      </c>
      <c r="C654" s="62" t="s">
        <v>960</v>
      </c>
      <c r="D654" s="77">
        <v>9110.1583200000005</v>
      </c>
      <c r="E654" s="77">
        <v>9110.1583200000005</v>
      </c>
      <c r="F654" s="77">
        <v>9110.1583200000005</v>
      </c>
      <c r="G654" s="58">
        <f t="shared" si="111"/>
        <v>0</v>
      </c>
      <c r="H654" s="58">
        <f t="shared" si="112"/>
        <v>0</v>
      </c>
      <c r="I654" s="58">
        <f t="shared" si="113"/>
        <v>100</v>
      </c>
    </row>
    <row r="655" spans="1:9" s="102" customFormat="1" ht="102.75" customHeight="1">
      <c r="A655" s="74" t="s">
        <v>81</v>
      </c>
      <c r="B655" s="27" t="s">
        <v>19</v>
      </c>
      <c r="C655" s="62" t="s">
        <v>348</v>
      </c>
      <c r="D655" s="77">
        <v>900</v>
      </c>
      <c r="E655" s="77">
        <v>900</v>
      </c>
      <c r="F655" s="77">
        <v>298</v>
      </c>
      <c r="G655" s="58">
        <f t="shared" si="111"/>
        <v>602</v>
      </c>
      <c r="H655" s="58">
        <f t="shared" si="112"/>
        <v>602</v>
      </c>
      <c r="I655" s="58">
        <f t="shared" si="113"/>
        <v>33.111111111111114</v>
      </c>
    </row>
    <row r="656" spans="1:9" s="102" customFormat="1" ht="44.25" customHeight="1">
      <c r="A656" s="70" t="s">
        <v>82</v>
      </c>
      <c r="B656" s="27" t="s">
        <v>19</v>
      </c>
      <c r="C656" s="62" t="s">
        <v>349</v>
      </c>
      <c r="D656" s="77">
        <v>728</v>
      </c>
      <c r="E656" s="77">
        <v>728</v>
      </c>
      <c r="F656" s="77">
        <v>99.998999999999995</v>
      </c>
      <c r="G656" s="58">
        <f t="shared" si="111"/>
        <v>628.00099999999998</v>
      </c>
      <c r="H656" s="58">
        <f t="shared" si="112"/>
        <v>628.00099999999998</v>
      </c>
      <c r="I656" s="58">
        <f t="shared" si="113"/>
        <v>13.736126373626373</v>
      </c>
    </row>
    <row r="657" spans="1:9" s="102" customFormat="1" ht="64.5" customHeight="1">
      <c r="A657" s="70" t="s">
        <v>83</v>
      </c>
      <c r="B657" s="27" t="s">
        <v>19</v>
      </c>
      <c r="C657" s="62" t="s">
        <v>350</v>
      </c>
      <c r="D657" s="77">
        <v>6500</v>
      </c>
      <c r="E657" s="77">
        <v>6500</v>
      </c>
      <c r="F657" s="77">
        <v>2611.8438599999999</v>
      </c>
      <c r="G657" s="58">
        <f t="shared" si="111"/>
        <v>3888.1561400000001</v>
      </c>
      <c r="H657" s="58">
        <f t="shared" si="112"/>
        <v>3888.1561400000001</v>
      </c>
      <c r="I657" s="58">
        <f t="shared" si="113"/>
        <v>40.182213230769229</v>
      </c>
    </row>
    <row r="658" spans="1:9" s="102" customFormat="1" ht="68.25" customHeight="1">
      <c r="A658" s="70" t="s">
        <v>84</v>
      </c>
      <c r="B658" s="27" t="s">
        <v>19</v>
      </c>
      <c r="C658" s="62" t="s">
        <v>351</v>
      </c>
      <c r="D658" s="77">
        <v>345</v>
      </c>
      <c r="E658" s="77">
        <v>345</v>
      </c>
      <c r="F658" s="77">
        <v>244.52905000000001</v>
      </c>
      <c r="G658" s="58">
        <f t="shared" si="111"/>
        <v>100.47094999999999</v>
      </c>
      <c r="H658" s="58">
        <f t="shared" si="112"/>
        <v>100.47094999999999</v>
      </c>
      <c r="I658" s="58">
        <f t="shared" si="113"/>
        <v>70.877985507246379</v>
      </c>
    </row>
    <row r="659" spans="1:9" s="102" customFormat="1" ht="78.75" customHeight="1">
      <c r="A659" s="70" t="s">
        <v>352</v>
      </c>
      <c r="B659" s="27" t="s">
        <v>19</v>
      </c>
      <c r="C659" s="62" t="s">
        <v>353</v>
      </c>
      <c r="D659" s="77">
        <v>800</v>
      </c>
      <c r="E659" s="77">
        <v>800</v>
      </c>
      <c r="F659" s="77">
        <v>800</v>
      </c>
      <c r="G659" s="58">
        <f t="shared" si="111"/>
        <v>0</v>
      </c>
      <c r="H659" s="58">
        <f t="shared" si="112"/>
        <v>0</v>
      </c>
      <c r="I659" s="58">
        <f t="shared" si="113"/>
        <v>100</v>
      </c>
    </row>
    <row r="660" spans="1:9" s="102" customFormat="1" ht="33.75" customHeight="1">
      <c r="A660" s="70" t="s">
        <v>88</v>
      </c>
      <c r="B660" s="27" t="s">
        <v>19</v>
      </c>
      <c r="C660" s="62" t="s">
        <v>354</v>
      </c>
      <c r="D660" s="77">
        <v>6526.8662400000003</v>
      </c>
      <c r="E660" s="77">
        <v>6526.8662400000003</v>
      </c>
      <c r="F660" s="77">
        <v>2677.65933</v>
      </c>
      <c r="G660" s="58">
        <f t="shared" si="111"/>
        <v>3849.2069100000003</v>
      </c>
      <c r="H660" s="58">
        <f t="shared" si="112"/>
        <v>3849.2069100000003</v>
      </c>
      <c r="I660" s="58">
        <f t="shared" si="113"/>
        <v>41.025190827259848</v>
      </c>
    </row>
    <row r="661" spans="1:9" s="102" customFormat="1" ht="39" customHeight="1">
      <c r="A661" s="70" t="s">
        <v>88</v>
      </c>
      <c r="B661" s="27" t="s">
        <v>19</v>
      </c>
      <c r="C661" s="62" t="s">
        <v>354</v>
      </c>
      <c r="D661" s="77">
        <v>1971.08051</v>
      </c>
      <c r="E661" s="77">
        <v>1971.08051</v>
      </c>
      <c r="F661" s="77">
        <v>743.87397999999996</v>
      </c>
      <c r="G661" s="58">
        <f t="shared" si="111"/>
        <v>1227.2065299999999</v>
      </c>
      <c r="H661" s="58">
        <f t="shared" si="112"/>
        <v>1227.2065299999999</v>
      </c>
      <c r="I661" s="58">
        <f t="shared" si="113"/>
        <v>37.739401116598728</v>
      </c>
    </row>
    <row r="662" spans="1:9" s="102" customFormat="1" ht="56.25" customHeight="1">
      <c r="A662" s="70" t="s">
        <v>90</v>
      </c>
      <c r="B662" s="27" t="s">
        <v>19</v>
      </c>
      <c r="C662" s="62" t="s">
        <v>355</v>
      </c>
      <c r="D662" s="77">
        <v>418.52</v>
      </c>
      <c r="E662" s="77">
        <v>418.52</v>
      </c>
      <c r="F662" s="77">
        <v>0</v>
      </c>
      <c r="G662" s="77">
        <v>5924336.2400000002</v>
      </c>
      <c r="H662" s="58">
        <f t="shared" si="112"/>
        <v>418.52</v>
      </c>
      <c r="I662" s="58">
        <f t="shared" si="113"/>
        <v>0</v>
      </c>
    </row>
    <row r="663" spans="1:9" s="102" customFormat="1" ht="29.25" customHeight="1">
      <c r="A663" s="70" t="s">
        <v>51</v>
      </c>
      <c r="B663" s="27" t="s">
        <v>19</v>
      </c>
      <c r="C663" s="62" t="s">
        <v>356</v>
      </c>
      <c r="D663" s="77">
        <v>128.12</v>
      </c>
      <c r="E663" s="77">
        <v>128.12</v>
      </c>
      <c r="F663" s="77">
        <v>17.739999999999998</v>
      </c>
      <c r="G663" s="77">
        <v>5924336.2400000002</v>
      </c>
      <c r="H663" s="58">
        <f t="shared" si="112"/>
        <v>110.38000000000001</v>
      </c>
      <c r="I663" s="58">
        <f t="shared" si="113"/>
        <v>13.846394005619731</v>
      </c>
    </row>
    <row r="664" spans="1:9" s="102" customFormat="1" ht="29.25" customHeight="1">
      <c r="A664" s="70" t="s">
        <v>92</v>
      </c>
      <c r="B664" s="27" t="s">
        <v>19</v>
      </c>
      <c r="C664" s="62" t="s">
        <v>961</v>
      </c>
      <c r="D664" s="77">
        <v>64</v>
      </c>
      <c r="E664" s="77">
        <v>64</v>
      </c>
      <c r="F664" s="77">
        <v>0</v>
      </c>
      <c r="G664" s="58">
        <f t="shared" si="111"/>
        <v>64</v>
      </c>
      <c r="H664" s="58">
        <v>0</v>
      </c>
      <c r="I664" s="58">
        <f t="shared" si="113"/>
        <v>0</v>
      </c>
    </row>
    <row r="665" spans="1:9" s="102" customFormat="1" ht="29.25" customHeight="1">
      <c r="A665" s="70" t="s">
        <v>98</v>
      </c>
      <c r="B665" s="27" t="s">
        <v>19</v>
      </c>
      <c r="C665" s="62" t="s">
        <v>357</v>
      </c>
      <c r="D665" s="77">
        <v>363</v>
      </c>
      <c r="E665" s="77">
        <v>363</v>
      </c>
      <c r="F665" s="77">
        <v>1.2</v>
      </c>
      <c r="G665" s="58">
        <f t="shared" si="111"/>
        <v>361.8</v>
      </c>
      <c r="H665" s="58"/>
      <c r="I665" s="58">
        <f t="shared" si="113"/>
        <v>0.33057851239669422</v>
      </c>
    </row>
    <row r="666" spans="1:9" s="102" customFormat="1" ht="29.25" customHeight="1">
      <c r="A666" s="70" t="s">
        <v>98</v>
      </c>
      <c r="B666" s="27" t="s">
        <v>19</v>
      </c>
      <c r="C666" s="62" t="s">
        <v>357</v>
      </c>
      <c r="D666" s="77">
        <v>50</v>
      </c>
      <c r="E666" s="77">
        <v>50</v>
      </c>
      <c r="F666" s="77">
        <v>0</v>
      </c>
      <c r="G666" s="58">
        <f t="shared" si="111"/>
        <v>50</v>
      </c>
      <c r="H666" s="58">
        <f t="shared" si="112"/>
        <v>50</v>
      </c>
      <c r="I666" s="58">
        <f t="shared" si="113"/>
        <v>0</v>
      </c>
    </row>
    <row r="667" spans="1:9" s="102" customFormat="1" ht="29.25" customHeight="1">
      <c r="A667" s="70" t="s">
        <v>98</v>
      </c>
      <c r="B667" s="27" t="s">
        <v>19</v>
      </c>
      <c r="C667" s="62" t="s">
        <v>357</v>
      </c>
      <c r="D667" s="77">
        <v>50</v>
      </c>
      <c r="E667" s="77">
        <v>50</v>
      </c>
      <c r="F667" s="77">
        <v>0</v>
      </c>
      <c r="G667" s="58">
        <f t="shared" si="111"/>
        <v>50</v>
      </c>
      <c r="H667" s="58">
        <f t="shared" si="112"/>
        <v>50</v>
      </c>
      <c r="I667" s="58">
        <f t="shared" si="113"/>
        <v>0</v>
      </c>
    </row>
    <row r="668" spans="1:9" s="102" customFormat="1" ht="29.25" customHeight="1">
      <c r="A668" s="70" t="s">
        <v>100</v>
      </c>
      <c r="B668" s="27" t="s">
        <v>19</v>
      </c>
      <c r="C668" s="62" t="s">
        <v>358</v>
      </c>
      <c r="D668" s="77">
        <v>100</v>
      </c>
      <c r="E668" s="77">
        <v>100</v>
      </c>
      <c r="F668" s="77">
        <v>0</v>
      </c>
      <c r="G668" s="58">
        <f t="shared" si="111"/>
        <v>100</v>
      </c>
      <c r="H668" s="58">
        <f t="shared" si="112"/>
        <v>100</v>
      </c>
      <c r="I668" s="58">
        <f t="shared" si="113"/>
        <v>0</v>
      </c>
    </row>
    <row r="669" spans="1:9" s="102" customFormat="1" ht="29.25" customHeight="1">
      <c r="A669" s="70" t="s">
        <v>102</v>
      </c>
      <c r="B669" s="27" t="s">
        <v>19</v>
      </c>
      <c r="C669" s="62" t="s">
        <v>359</v>
      </c>
      <c r="D669" s="77">
        <v>200</v>
      </c>
      <c r="E669" s="77">
        <v>200</v>
      </c>
      <c r="F669" s="77">
        <v>83.6</v>
      </c>
      <c r="G669" s="58">
        <v>0</v>
      </c>
      <c r="H669" s="58">
        <f t="shared" si="112"/>
        <v>116.4</v>
      </c>
      <c r="I669" s="58">
        <f t="shared" si="113"/>
        <v>41.8</v>
      </c>
    </row>
    <row r="670" spans="1:9" s="93" customFormat="1" ht="52.5" customHeight="1">
      <c r="A670" s="15" t="s">
        <v>39</v>
      </c>
      <c r="B670" s="55"/>
      <c r="C670" s="16" t="s">
        <v>366</v>
      </c>
      <c r="D670" s="57">
        <f>SUM(D671:D674)</f>
        <v>654.25</v>
      </c>
      <c r="E670" s="57">
        <f>SUM(E671:E674)</f>
        <v>654.25</v>
      </c>
      <c r="F670" s="57">
        <f>SUM(F671:F674)</f>
        <v>0</v>
      </c>
      <c r="G670" s="57">
        <f t="shared" si="108"/>
        <v>654.25</v>
      </c>
      <c r="H670" s="57">
        <f t="shared" si="109"/>
        <v>654.25</v>
      </c>
      <c r="I670" s="57">
        <f>F670/D670*100</f>
        <v>0</v>
      </c>
    </row>
    <row r="671" spans="1:9" s="93" customFormat="1" ht="52.5" customHeight="1">
      <c r="A671" s="73" t="s">
        <v>360</v>
      </c>
      <c r="B671" s="114">
        <v>441</v>
      </c>
      <c r="C671" s="71" t="s">
        <v>361</v>
      </c>
      <c r="D671" s="72">
        <v>237.25</v>
      </c>
      <c r="E671" s="72">
        <v>237.25</v>
      </c>
      <c r="F671" s="72">
        <v>0</v>
      </c>
      <c r="G671" s="72">
        <f t="shared" si="108"/>
        <v>237.25</v>
      </c>
      <c r="H671" s="72">
        <f t="shared" si="109"/>
        <v>237.25</v>
      </c>
      <c r="I671" s="72">
        <f>F671/D671*100</f>
        <v>0</v>
      </c>
    </row>
    <row r="672" spans="1:9" ht="55.5" customHeight="1">
      <c r="A672" s="70" t="s">
        <v>85</v>
      </c>
      <c r="B672" s="27" t="s">
        <v>19</v>
      </c>
      <c r="C672" s="62" t="s">
        <v>362</v>
      </c>
      <c r="D672" s="77">
        <v>117</v>
      </c>
      <c r="E672" s="77">
        <v>117</v>
      </c>
      <c r="F672" s="77">
        <v>0</v>
      </c>
      <c r="G672" s="58">
        <f t="shared" si="108"/>
        <v>117</v>
      </c>
      <c r="H672" s="58">
        <f t="shared" si="109"/>
        <v>117</v>
      </c>
      <c r="I672" s="58">
        <f t="shared" si="110"/>
        <v>0</v>
      </c>
    </row>
    <row r="673" spans="1:9" ht="58.5" customHeight="1">
      <c r="A673" s="70" t="s">
        <v>962</v>
      </c>
      <c r="B673" s="27" t="s">
        <v>19</v>
      </c>
      <c r="C673" s="62" t="s">
        <v>963</v>
      </c>
      <c r="D673" s="77">
        <v>200</v>
      </c>
      <c r="E673" s="77">
        <v>200</v>
      </c>
      <c r="F673" s="77">
        <v>0</v>
      </c>
      <c r="G673" s="58">
        <f t="shared" si="108"/>
        <v>200</v>
      </c>
      <c r="H673" s="58">
        <f t="shared" si="109"/>
        <v>200</v>
      </c>
      <c r="I673" s="58">
        <f t="shared" si="110"/>
        <v>0</v>
      </c>
    </row>
    <row r="674" spans="1:9" ht="47.25" customHeight="1">
      <c r="A674" s="70" t="s">
        <v>363</v>
      </c>
      <c r="B674" s="27" t="s">
        <v>19</v>
      </c>
      <c r="C674" s="62" t="s">
        <v>364</v>
      </c>
      <c r="D674" s="77">
        <v>100</v>
      </c>
      <c r="E674" s="77">
        <v>100</v>
      </c>
      <c r="F674" s="77">
        <v>0</v>
      </c>
      <c r="G674" s="58">
        <f t="shared" si="108"/>
        <v>100</v>
      </c>
      <c r="H674" s="58">
        <f t="shared" si="109"/>
        <v>100</v>
      </c>
      <c r="I674" s="58">
        <f t="shared" si="110"/>
        <v>0</v>
      </c>
    </row>
    <row r="675" spans="1:9" ht="75.75" customHeight="1">
      <c r="A675" s="15" t="s">
        <v>365</v>
      </c>
      <c r="B675" s="55"/>
      <c r="C675" s="16" t="s">
        <v>367</v>
      </c>
      <c r="D675" s="57">
        <f>SUM(D676:D685)</f>
        <v>9629.0732799999987</v>
      </c>
      <c r="E675" s="57">
        <f>SUM(E676:E685)</f>
        <v>9629.0732799999987</v>
      </c>
      <c r="F675" s="57">
        <f>SUM(F676:F685)</f>
        <v>1853.87228</v>
      </c>
      <c r="G675" s="57">
        <f>SUM(G676:G685)</f>
        <v>0</v>
      </c>
      <c r="H675" s="57">
        <f t="shared" ref="H675:H685" si="114">D675-F675</f>
        <v>7775.2009999999991</v>
      </c>
      <c r="I675" s="57">
        <f t="shared" ref="I675:I685" si="115">F675/D675*100</f>
        <v>19.252862929712798</v>
      </c>
    </row>
    <row r="676" spans="1:9" s="94" customFormat="1" ht="64.5" customHeight="1">
      <c r="A676" s="70" t="s">
        <v>451</v>
      </c>
      <c r="B676" s="78">
        <v>441</v>
      </c>
      <c r="C676" s="62" t="s">
        <v>488</v>
      </c>
      <c r="D676" s="77">
        <v>50</v>
      </c>
      <c r="E676" s="77">
        <v>50</v>
      </c>
      <c r="F676" s="77">
        <v>0</v>
      </c>
      <c r="G676" s="72">
        <v>0</v>
      </c>
      <c r="H676" s="72">
        <f t="shared" si="114"/>
        <v>50</v>
      </c>
      <c r="I676" s="72">
        <f t="shared" si="115"/>
        <v>0</v>
      </c>
    </row>
    <row r="677" spans="1:9" s="94" customFormat="1" ht="75.75" customHeight="1">
      <c r="A677" s="70" t="s">
        <v>452</v>
      </c>
      <c r="B677" s="78">
        <v>441</v>
      </c>
      <c r="C677" s="62" t="s">
        <v>489</v>
      </c>
      <c r="D677" s="77">
        <v>12</v>
      </c>
      <c r="E677" s="77">
        <v>12</v>
      </c>
      <c r="F677" s="77">
        <v>0</v>
      </c>
      <c r="G677" s="72">
        <v>0</v>
      </c>
      <c r="H677" s="72">
        <f t="shared" si="114"/>
        <v>12</v>
      </c>
      <c r="I677" s="72">
        <f t="shared" si="115"/>
        <v>0</v>
      </c>
    </row>
    <row r="678" spans="1:9" s="94" customFormat="1" ht="57.75" customHeight="1">
      <c r="A678" s="70" t="s">
        <v>964</v>
      </c>
      <c r="B678" s="78">
        <v>441</v>
      </c>
      <c r="C678" s="62" t="s">
        <v>970</v>
      </c>
      <c r="D678" s="77">
        <v>6579.201</v>
      </c>
      <c r="E678" s="77">
        <v>6579.201</v>
      </c>
      <c r="F678" s="77">
        <v>0</v>
      </c>
      <c r="G678" s="72">
        <v>0</v>
      </c>
      <c r="H678" s="72">
        <f t="shared" si="114"/>
        <v>6579.201</v>
      </c>
      <c r="I678" s="72">
        <f t="shared" si="115"/>
        <v>0</v>
      </c>
    </row>
    <row r="679" spans="1:9" s="94" customFormat="1" ht="112.5" customHeight="1">
      <c r="A679" s="74" t="s">
        <v>632</v>
      </c>
      <c r="B679" s="78">
        <v>441</v>
      </c>
      <c r="C679" s="62" t="s">
        <v>490</v>
      </c>
      <c r="D679" s="77">
        <v>190.477</v>
      </c>
      <c r="E679" s="77">
        <v>190.477</v>
      </c>
      <c r="F679" s="77">
        <v>190.477</v>
      </c>
      <c r="G679" s="72">
        <v>0</v>
      </c>
      <c r="H679" s="72">
        <f t="shared" si="114"/>
        <v>0</v>
      </c>
      <c r="I679" s="72">
        <f t="shared" si="115"/>
        <v>100</v>
      </c>
    </row>
    <row r="680" spans="1:9" s="94" customFormat="1" ht="40.5" customHeight="1">
      <c r="A680" s="70" t="s">
        <v>965</v>
      </c>
      <c r="B680" s="78">
        <v>441</v>
      </c>
      <c r="C680" s="62" t="s">
        <v>971</v>
      </c>
      <c r="D680" s="77">
        <v>1558.24648</v>
      </c>
      <c r="E680" s="77">
        <v>1558.24648</v>
      </c>
      <c r="F680" s="77">
        <v>1558.24648</v>
      </c>
      <c r="G680" s="72">
        <v>0</v>
      </c>
      <c r="H680" s="72">
        <f t="shared" si="114"/>
        <v>0</v>
      </c>
      <c r="I680" s="72">
        <f t="shared" si="115"/>
        <v>100</v>
      </c>
    </row>
    <row r="681" spans="1:9" s="94" customFormat="1" ht="33" customHeight="1">
      <c r="A681" s="70" t="s">
        <v>966</v>
      </c>
      <c r="B681" s="78">
        <v>441</v>
      </c>
      <c r="C681" s="62" t="s">
        <v>634</v>
      </c>
      <c r="D681" s="77">
        <v>992</v>
      </c>
      <c r="E681" s="77">
        <v>992</v>
      </c>
      <c r="F681" s="77">
        <v>0</v>
      </c>
      <c r="G681" s="72">
        <v>0</v>
      </c>
      <c r="H681" s="72">
        <f t="shared" si="114"/>
        <v>992</v>
      </c>
      <c r="I681" s="72">
        <f t="shared" si="115"/>
        <v>0</v>
      </c>
    </row>
    <row r="682" spans="1:9" s="94" customFormat="1" ht="57" customHeight="1">
      <c r="A682" s="70" t="s">
        <v>967</v>
      </c>
      <c r="B682" s="78">
        <v>441</v>
      </c>
      <c r="C682" s="62" t="s">
        <v>972</v>
      </c>
      <c r="D682" s="77">
        <v>94.527600000000007</v>
      </c>
      <c r="E682" s="77">
        <v>94.527600000000007</v>
      </c>
      <c r="F682" s="77">
        <v>94.527600000000007</v>
      </c>
      <c r="G682" s="72">
        <v>0</v>
      </c>
      <c r="H682" s="72">
        <f t="shared" si="114"/>
        <v>0</v>
      </c>
      <c r="I682" s="72">
        <f t="shared" si="115"/>
        <v>100</v>
      </c>
    </row>
    <row r="683" spans="1:9" s="94" customFormat="1" ht="56.25" customHeight="1">
      <c r="A683" s="70" t="s">
        <v>968</v>
      </c>
      <c r="B683" s="78">
        <v>441</v>
      </c>
      <c r="C683" s="62" t="s">
        <v>973</v>
      </c>
      <c r="D683" s="77">
        <v>10.6212</v>
      </c>
      <c r="E683" s="77">
        <v>10.6212</v>
      </c>
      <c r="F683" s="77">
        <v>10.6212</v>
      </c>
      <c r="G683" s="72">
        <v>0</v>
      </c>
      <c r="H683" s="72">
        <f t="shared" si="114"/>
        <v>0</v>
      </c>
      <c r="I683" s="72">
        <f t="shared" si="115"/>
        <v>100</v>
      </c>
    </row>
    <row r="684" spans="1:9" s="94" customFormat="1" ht="39" customHeight="1">
      <c r="A684" s="70" t="s">
        <v>969</v>
      </c>
      <c r="B684" s="78">
        <v>441</v>
      </c>
      <c r="C684" s="62" t="s">
        <v>974</v>
      </c>
      <c r="D684" s="77">
        <v>108</v>
      </c>
      <c r="E684" s="77">
        <v>108</v>
      </c>
      <c r="F684" s="77">
        <v>0</v>
      </c>
      <c r="G684" s="72">
        <v>0</v>
      </c>
      <c r="H684" s="72">
        <f t="shared" si="114"/>
        <v>108</v>
      </c>
      <c r="I684" s="72">
        <f t="shared" si="115"/>
        <v>0</v>
      </c>
    </row>
    <row r="685" spans="1:9" s="94" customFormat="1" ht="51" customHeight="1">
      <c r="A685" s="70" t="s">
        <v>633</v>
      </c>
      <c r="B685" s="78">
        <v>441</v>
      </c>
      <c r="C685" s="62" t="s">
        <v>635</v>
      </c>
      <c r="D685" s="77">
        <v>34</v>
      </c>
      <c r="E685" s="77">
        <v>34</v>
      </c>
      <c r="F685" s="77">
        <v>0</v>
      </c>
      <c r="G685" s="72">
        <v>0</v>
      </c>
      <c r="H685" s="72">
        <f t="shared" si="114"/>
        <v>34</v>
      </c>
      <c r="I685" s="72">
        <f t="shared" si="115"/>
        <v>0</v>
      </c>
    </row>
    <row r="686" spans="1:9" s="92" customFormat="1" ht="56.25" customHeight="1">
      <c r="A686" s="214" t="s">
        <v>86</v>
      </c>
      <c r="B686" s="212"/>
      <c r="C686" s="212"/>
      <c r="D686" s="212"/>
      <c r="E686" s="212"/>
      <c r="F686" s="212"/>
      <c r="G686" s="212"/>
      <c r="H686" s="212"/>
      <c r="I686" s="212"/>
    </row>
    <row r="687" spans="1:9" s="91" customFormat="1" ht="36" customHeight="1">
      <c r="A687" s="8" t="s">
        <v>1</v>
      </c>
      <c r="B687" s="10"/>
      <c r="C687" s="131">
        <v>2200000000</v>
      </c>
      <c r="D687" s="137">
        <f>D689+D743+D747+D774+D776+D787</f>
        <v>58038.97613000001</v>
      </c>
      <c r="E687" s="137">
        <f>E689+E743+E747+E774+E776+E787</f>
        <v>58038.97613000001</v>
      </c>
      <c r="F687" s="137">
        <f>F689+F743+F747+F774+F776+F787</f>
        <v>6922.2213099999999</v>
      </c>
      <c r="G687" s="137">
        <f>G689+G743+G747+G774+G776</f>
        <v>50566.754820000002</v>
      </c>
      <c r="H687" s="137">
        <f>H689+H743+H747+H774+H776</f>
        <v>50566.754820000002</v>
      </c>
      <c r="I687" s="137">
        <f t="shared" ref="I687" si="116">F687/D687*100</f>
        <v>11.926849458017823</v>
      </c>
    </row>
    <row r="688" spans="1:9" ht="45" customHeight="1">
      <c r="A688" s="11" t="s">
        <v>6</v>
      </c>
      <c r="B688" s="13"/>
      <c r="C688" s="13"/>
      <c r="D688" s="13"/>
      <c r="E688" s="13"/>
      <c r="F688" s="112"/>
      <c r="G688" s="13"/>
      <c r="H688" s="13"/>
      <c r="I688" s="13"/>
    </row>
    <row r="689" spans="1:9" s="93" customFormat="1" ht="48" customHeight="1">
      <c r="A689" s="15" t="s">
        <v>41</v>
      </c>
      <c r="B689" s="16"/>
      <c r="C689" s="61">
        <v>2210000000</v>
      </c>
      <c r="D689" s="57">
        <f>SUM(D690:D742)</f>
        <v>42292.880130000012</v>
      </c>
      <c r="E689" s="57">
        <f>SUM(E690:E742)</f>
        <v>42292.880130000012</v>
      </c>
      <c r="F689" s="57">
        <f>SUM(F690:F742)</f>
        <v>2987.1498400000005</v>
      </c>
      <c r="G689" s="57">
        <f t="shared" ref="G689:G775" si="117">E689-F689</f>
        <v>39305.730290000014</v>
      </c>
      <c r="H689" s="57">
        <f t="shared" ref="H689:H775" si="118">D689-F689</f>
        <v>39305.730290000014</v>
      </c>
      <c r="I689" s="57">
        <f t="shared" ref="I689:I775" si="119">F689/D689*100</f>
        <v>7.0630087873374627</v>
      </c>
    </row>
    <row r="690" spans="1:9" ht="123" customHeight="1">
      <c r="A690" s="74" t="s">
        <v>548</v>
      </c>
      <c r="B690" s="27" t="s">
        <v>19</v>
      </c>
      <c r="C690" s="62" t="s">
        <v>1007</v>
      </c>
      <c r="D690" s="77">
        <v>7500</v>
      </c>
      <c r="E690" s="77">
        <v>7500</v>
      </c>
      <c r="F690" s="77">
        <v>0</v>
      </c>
      <c r="G690" s="58">
        <f t="shared" si="117"/>
        <v>7500</v>
      </c>
      <c r="H690" s="58">
        <f t="shared" si="118"/>
        <v>7500</v>
      </c>
      <c r="I690" s="58">
        <f t="shared" si="119"/>
        <v>0</v>
      </c>
    </row>
    <row r="691" spans="1:9" ht="56.25" customHeight="1">
      <c r="A691" s="70" t="s">
        <v>975</v>
      </c>
      <c r="B691" s="27" t="s">
        <v>19</v>
      </c>
      <c r="C691" s="62" t="s">
        <v>445</v>
      </c>
      <c r="D691" s="77">
        <v>534.50639999999999</v>
      </c>
      <c r="E691" s="77">
        <v>534.50639999999999</v>
      </c>
      <c r="F691" s="77">
        <v>0</v>
      </c>
      <c r="G691" s="58">
        <f t="shared" si="117"/>
        <v>534.50639999999999</v>
      </c>
      <c r="H691" s="58">
        <f t="shared" si="118"/>
        <v>534.50639999999999</v>
      </c>
      <c r="I691" s="58">
        <f t="shared" si="119"/>
        <v>0</v>
      </c>
    </row>
    <row r="692" spans="1:9" ht="58.5" customHeight="1">
      <c r="A692" s="70" t="s">
        <v>636</v>
      </c>
      <c r="B692" s="27" t="s">
        <v>19</v>
      </c>
      <c r="C692" s="62" t="s">
        <v>446</v>
      </c>
      <c r="D692" s="77">
        <v>53.3172</v>
      </c>
      <c r="E692" s="77">
        <v>53.3172</v>
      </c>
      <c r="F692" s="77">
        <v>0</v>
      </c>
      <c r="G692" s="58">
        <f t="shared" si="117"/>
        <v>53.3172</v>
      </c>
      <c r="H692" s="58">
        <f t="shared" si="118"/>
        <v>53.3172</v>
      </c>
      <c r="I692" s="58">
        <f t="shared" si="119"/>
        <v>0</v>
      </c>
    </row>
    <row r="693" spans="1:9" ht="38.25" customHeight="1">
      <c r="A693" s="70" t="s">
        <v>976</v>
      </c>
      <c r="B693" s="27" t="s">
        <v>19</v>
      </c>
      <c r="C693" s="62" t="s">
        <v>642</v>
      </c>
      <c r="D693" s="77">
        <v>52.758000000000003</v>
      </c>
      <c r="E693" s="77">
        <v>52.758000000000003</v>
      </c>
      <c r="F693" s="77">
        <v>0</v>
      </c>
      <c r="G693" s="58">
        <f t="shared" si="117"/>
        <v>52.758000000000003</v>
      </c>
      <c r="H693" s="58">
        <f t="shared" si="118"/>
        <v>52.758000000000003</v>
      </c>
      <c r="I693" s="58">
        <f t="shared" si="119"/>
        <v>0</v>
      </c>
    </row>
    <row r="694" spans="1:9" ht="42" customHeight="1">
      <c r="A694" s="70" t="s">
        <v>977</v>
      </c>
      <c r="B694" s="27" t="s">
        <v>19</v>
      </c>
      <c r="C694" s="62" t="s">
        <v>1008</v>
      </c>
      <c r="D694" s="77">
        <v>152.78486000000001</v>
      </c>
      <c r="E694" s="77">
        <v>152.78486000000001</v>
      </c>
      <c r="F694" s="77">
        <v>0</v>
      </c>
      <c r="G694" s="58">
        <f t="shared" si="117"/>
        <v>152.78486000000001</v>
      </c>
      <c r="H694" s="58">
        <f t="shared" si="118"/>
        <v>152.78486000000001</v>
      </c>
      <c r="I694" s="58">
        <f t="shared" si="119"/>
        <v>0</v>
      </c>
    </row>
    <row r="695" spans="1:9" ht="52.5" customHeight="1">
      <c r="A695" s="70" t="s">
        <v>637</v>
      </c>
      <c r="B695" s="27" t="s">
        <v>19</v>
      </c>
      <c r="C695" s="62" t="s">
        <v>643</v>
      </c>
      <c r="D695" s="77">
        <v>127.4328</v>
      </c>
      <c r="E695" s="77">
        <v>127.4328</v>
      </c>
      <c r="F695" s="77">
        <v>0</v>
      </c>
      <c r="G695" s="58">
        <f t="shared" si="117"/>
        <v>127.4328</v>
      </c>
      <c r="H695" s="58">
        <f t="shared" si="118"/>
        <v>127.4328</v>
      </c>
      <c r="I695" s="58">
        <f t="shared" si="119"/>
        <v>0</v>
      </c>
    </row>
    <row r="696" spans="1:9" ht="38.25" customHeight="1">
      <c r="A696" s="70" t="s">
        <v>638</v>
      </c>
      <c r="B696" s="27" t="s">
        <v>19</v>
      </c>
      <c r="C696" s="62" t="s">
        <v>644</v>
      </c>
      <c r="D696" s="77">
        <v>295.23594000000003</v>
      </c>
      <c r="E696" s="77">
        <v>295.23594000000003</v>
      </c>
      <c r="F696" s="77">
        <v>0</v>
      </c>
      <c r="G696" s="58">
        <f t="shared" si="117"/>
        <v>295.23594000000003</v>
      </c>
      <c r="H696" s="58">
        <f t="shared" si="118"/>
        <v>295.23594000000003</v>
      </c>
      <c r="I696" s="58">
        <f t="shared" si="119"/>
        <v>0</v>
      </c>
    </row>
    <row r="697" spans="1:9" ht="37.5" customHeight="1">
      <c r="A697" s="70" t="s">
        <v>978</v>
      </c>
      <c r="B697" s="27" t="s">
        <v>19</v>
      </c>
      <c r="C697" s="62" t="s">
        <v>1009</v>
      </c>
      <c r="D697" s="77">
        <v>69.847239999999999</v>
      </c>
      <c r="E697" s="77">
        <v>69.847239999999999</v>
      </c>
      <c r="F697" s="77">
        <v>0</v>
      </c>
      <c r="G697" s="58">
        <f t="shared" si="117"/>
        <v>69.847239999999999</v>
      </c>
      <c r="H697" s="58">
        <f t="shared" si="118"/>
        <v>69.847239999999999</v>
      </c>
      <c r="I697" s="58">
        <f t="shared" si="119"/>
        <v>0</v>
      </c>
    </row>
    <row r="698" spans="1:9" ht="46.5" customHeight="1">
      <c r="A698" s="70" t="s">
        <v>979</v>
      </c>
      <c r="B698" s="27" t="s">
        <v>19</v>
      </c>
      <c r="C698" s="62" t="s">
        <v>1010</v>
      </c>
      <c r="D698" s="77">
        <v>300</v>
      </c>
      <c r="E698" s="77">
        <v>300</v>
      </c>
      <c r="F698" s="77">
        <v>50</v>
      </c>
      <c r="G698" s="58">
        <f t="shared" si="117"/>
        <v>250</v>
      </c>
      <c r="H698" s="58">
        <f t="shared" si="118"/>
        <v>250</v>
      </c>
      <c r="I698" s="58">
        <f t="shared" si="119"/>
        <v>16.666666666666664</v>
      </c>
    </row>
    <row r="699" spans="1:9" ht="55.5" customHeight="1">
      <c r="A699" s="70" t="s">
        <v>980</v>
      </c>
      <c r="B699" s="27" t="s">
        <v>19</v>
      </c>
      <c r="C699" s="62" t="s">
        <v>1011</v>
      </c>
      <c r="D699" s="77">
        <v>72</v>
      </c>
      <c r="E699" s="77">
        <v>72</v>
      </c>
      <c r="F699" s="77">
        <v>12</v>
      </c>
      <c r="G699" s="58">
        <f t="shared" si="117"/>
        <v>60</v>
      </c>
      <c r="H699" s="58">
        <f t="shared" si="118"/>
        <v>60</v>
      </c>
      <c r="I699" s="58">
        <f t="shared" si="119"/>
        <v>16.666666666666664</v>
      </c>
    </row>
    <row r="700" spans="1:9" ht="34.5" customHeight="1">
      <c r="A700" s="70" t="s">
        <v>981</v>
      </c>
      <c r="B700" s="27" t="s">
        <v>19</v>
      </c>
      <c r="C700" s="62" t="s">
        <v>1012</v>
      </c>
      <c r="D700" s="77">
        <v>97.615200000000002</v>
      </c>
      <c r="E700" s="77">
        <v>97.615200000000002</v>
      </c>
      <c r="F700" s="77">
        <v>0</v>
      </c>
      <c r="G700" s="58">
        <f t="shared" si="117"/>
        <v>97.615200000000002</v>
      </c>
      <c r="H700" s="58">
        <f t="shared" si="118"/>
        <v>97.615200000000002</v>
      </c>
      <c r="I700" s="58">
        <f t="shared" si="119"/>
        <v>0</v>
      </c>
    </row>
    <row r="701" spans="1:9" ht="33" customHeight="1">
      <c r="A701" s="70" t="s">
        <v>982</v>
      </c>
      <c r="B701" s="27" t="s">
        <v>19</v>
      </c>
      <c r="C701" s="62" t="s">
        <v>1013</v>
      </c>
      <c r="D701" s="77">
        <v>68.174400000000006</v>
      </c>
      <c r="E701" s="77">
        <v>68.174400000000006</v>
      </c>
      <c r="F701" s="77">
        <v>0</v>
      </c>
      <c r="G701" s="58">
        <f t="shared" si="117"/>
        <v>68.174400000000006</v>
      </c>
      <c r="H701" s="58">
        <f t="shared" si="118"/>
        <v>68.174400000000006</v>
      </c>
      <c r="I701" s="58">
        <f t="shared" si="119"/>
        <v>0</v>
      </c>
    </row>
    <row r="702" spans="1:9" ht="45" customHeight="1">
      <c r="A702" s="70" t="s">
        <v>983</v>
      </c>
      <c r="B702" s="27" t="s">
        <v>19</v>
      </c>
      <c r="C702" s="62" t="s">
        <v>447</v>
      </c>
      <c r="D702" s="77">
        <v>74.069999999999993</v>
      </c>
      <c r="E702" s="77">
        <v>74.069999999999993</v>
      </c>
      <c r="F702" s="77">
        <v>74.069999999999993</v>
      </c>
      <c r="G702" s="58">
        <f t="shared" si="117"/>
        <v>0</v>
      </c>
      <c r="H702" s="58">
        <f t="shared" si="118"/>
        <v>0</v>
      </c>
      <c r="I702" s="58">
        <f t="shared" si="119"/>
        <v>100</v>
      </c>
    </row>
    <row r="703" spans="1:9" ht="36" customHeight="1">
      <c r="A703" s="70" t="s">
        <v>984</v>
      </c>
      <c r="B703" s="27" t="s">
        <v>19</v>
      </c>
      <c r="C703" s="62" t="s">
        <v>1014</v>
      </c>
      <c r="D703" s="77">
        <v>1414.7375999999999</v>
      </c>
      <c r="E703" s="77">
        <v>1414.7375999999999</v>
      </c>
      <c r="F703" s="77">
        <v>0</v>
      </c>
      <c r="G703" s="58">
        <f t="shared" si="117"/>
        <v>1414.7375999999999</v>
      </c>
      <c r="H703" s="58">
        <f t="shared" si="118"/>
        <v>1414.7375999999999</v>
      </c>
      <c r="I703" s="58">
        <f t="shared" si="119"/>
        <v>0</v>
      </c>
    </row>
    <row r="704" spans="1:9" ht="48" customHeight="1">
      <c r="A704" s="70" t="s">
        <v>985</v>
      </c>
      <c r="B704" s="27" t="s">
        <v>19</v>
      </c>
      <c r="C704" s="62" t="s">
        <v>1015</v>
      </c>
      <c r="D704" s="77">
        <v>330</v>
      </c>
      <c r="E704" s="77">
        <v>330</v>
      </c>
      <c r="F704" s="77">
        <v>0</v>
      </c>
      <c r="G704" s="58">
        <f t="shared" si="117"/>
        <v>330</v>
      </c>
      <c r="H704" s="58">
        <f t="shared" si="118"/>
        <v>330</v>
      </c>
      <c r="I704" s="58">
        <f t="shared" si="119"/>
        <v>0</v>
      </c>
    </row>
    <row r="705" spans="1:9" ht="84" customHeight="1">
      <c r="A705" s="70" t="s">
        <v>639</v>
      </c>
      <c r="B705" s="27" t="s">
        <v>19</v>
      </c>
      <c r="C705" s="62" t="s">
        <v>448</v>
      </c>
      <c r="D705" s="77">
        <v>1815.8565599999999</v>
      </c>
      <c r="E705" s="77">
        <v>1815.8565599999999</v>
      </c>
      <c r="F705" s="77">
        <v>0</v>
      </c>
      <c r="G705" s="58">
        <f t="shared" si="117"/>
        <v>1815.8565599999999</v>
      </c>
      <c r="H705" s="58">
        <f t="shared" si="118"/>
        <v>1815.8565599999999</v>
      </c>
      <c r="I705" s="58">
        <f t="shared" si="119"/>
        <v>0</v>
      </c>
    </row>
    <row r="706" spans="1:9" ht="58.5" customHeight="1">
      <c r="A706" s="70" t="s">
        <v>986</v>
      </c>
      <c r="B706" s="27" t="s">
        <v>19</v>
      </c>
      <c r="C706" s="62" t="s">
        <v>1016</v>
      </c>
      <c r="D706" s="77">
        <v>15.957599999999999</v>
      </c>
      <c r="E706" s="77">
        <v>15.957599999999999</v>
      </c>
      <c r="F706" s="77">
        <v>0</v>
      </c>
      <c r="G706" s="58">
        <f t="shared" si="117"/>
        <v>15.957599999999999</v>
      </c>
      <c r="H706" s="58">
        <f t="shared" si="118"/>
        <v>15.957599999999999</v>
      </c>
      <c r="I706" s="58">
        <f t="shared" si="119"/>
        <v>0</v>
      </c>
    </row>
    <row r="707" spans="1:9" ht="40.5" customHeight="1">
      <c r="A707" s="70" t="s">
        <v>987</v>
      </c>
      <c r="B707" s="27" t="s">
        <v>19</v>
      </c>
      <c r="C707" s="62" t="s">
        <v>1017</v>
      </c>
      <c r="D707" s="77">
        <v>1338.03</v>
      </c>
      <c r="E707" s="77">
        <v>1338.03</v>
      </c>
      <c r="F707" s="77">
        <v>0</v>
      </c>
      <c r="G707" s="58">
        <f t="shared" si="117"/>
        <v>1338.03</v>
      </c>
      <c r="H707" s="58">
        <f t="shared" si="118"/>
        <v>1338.03</v>
      </c>
      <c r="I707" s="58">
        <f t="shared" si="119"/>
        <v>0</v>
      </c>
    </row>
    <row r="708" spans="1:9" ht="42" customHeight="1">
      <c r="A708" s="70" t="s">
        <v>988</v>
      </c>
      <c r="B708" s="27" t="s">
        <v>19</v>
      </c>
      <c r="C708" s="62" t="s">
        <v>1018</v>
      </c>
      <c r="D708" s="77">
        <v>20</v>
      </c>
      <c r="E708" s="77">
        <v>20</v>
      </c>
      <c r="F708" s="77">
        <v>0</v>
      </c>
      <c r="G708" s="58">
        <f t="shared" si="117"/>
        <v>20</v>
      </c>
      <c r="H708" s="58">
        <f t="shared" si="118"/>
        <v>20</v>
      </c>
      <c r="I708" s="58">
        <f t="shared" si="119"/>
        <v>0</v>
      </c>
    </row>
    <row r="709" spans="1:9" ht="67.5" customHeight="1">
      <c r="A709" s="74" t="s">
        <v>989</v>
      </c>
      <c r="B709" s="27" t="s">
        <v>19</v>
      </c>
      <c r="C709" s="62" t="s">
        <v>1019</v>
      </c>
      <c r="D709" s="77">
        <v>208.33080000000001</v>
      </c>
      <c r="E709" s="77">
        <v>208.33080000000001</v>
      </c>
      <c r="F709" s="77">
        <v>0</v>
      </c>
      <c r="G709" s="58">
        <f t="shared" si="117"/>
        <v>208.33080000000001</v>
      </c>
      <c r="H709" s="58">
        <f t="shared" si="118"/>
        <v>208.33080000000001</v>
      </c>
      <c r="I709" s="58">
        <f t="shared" si="119"/>
        <v>0</v>
      </c>
    </row>
    <row r="710" spans="1:9" ht="54" customHeight="1">
      <c r="A710" s="70" t="s">
        <v>990</v>
      </c>
      <c r="B710" s="27" t="s">
        <v>19</v>
      </c>
      <c r="C710" s="62" t="s">
        <v>1020</v>
      </c>
      <c r="D710" s="77">
        <v>131.274</v>
      </c>
      <c r="E710" s="77">
        <v>131.274</v>
      </c>
      <c r="F710" s="77">
        <v>0</v>
      </c>
      <c r="G710" s="58">
        <f t="shared" si="117"/>
        <v>131.274</v>
      </c>
      <c r="H710" s="58">
        <f t="shared" si="118"/>
        <v>131.274</v>
      </c>
      <c r="I710" s="58">
        <f t="shared" si="119"/>
        <v>0</v>
      </c>
    </row>
    <row r="711" spans="1:9" ht="33" customHeight="1">
      <c r="A711" s="70" t="s">
        <v>511</v>
      </c>
      <c r="B711" s="27" t="s">
        <v>19</v>
      </c>
      <c r="C711" s="62" t="s">
        <v>368</v>
      </c>
      <c r="D711" s="77">
        <v>1653.2059999999999</v>
      </c>
      <c r="E711" s="77">
        <v>1653.2059999999999</v>
      </c>
      <c r="F711" s="77">
        <v>847.63345000000004</v>
      </c>
      <c r="G711" s="58">
        <f t="shared" si="117"/>
        <v>805.57254999999986</v>
      </c>
      <c r="H711" s="58">
        <f t="shared" si="118"/>
        <v>805.57254999999986</v>
      </c>
      <c r="I711" s="58">
        <f t="shared" si="119"/>
        <v>51.272100996488049</v>
      </c>
    </row>
    <row r="712" spans="1:9" ht="33" customHeight="1">
      <c r="A712" s="70" t="s">
        <v>512</v>
      </c>
      <c r="B712" s="27" t="s">
        <v>19</v>
      </c>
      <c r="C712" s="62" t="s">
        <v>369</v>
      </c>
      <c r="D712" s="77">
        <v>468.53699999999998</v>
      </c>
      <c r="E712" s="77">
        <v>468.53699999999998</v>
      </c>
      <c r="F712" s="77">
        <v>240.2199</v>
      </c>
      <c r="G712" s="58">
        <f t="shared" si="117"/>
        <v>228.31709999999998</v>
      </c>
      <c r="H712" s="58">
        <f t="shared" si="118"/>
        <v>228.31709999999998</v>
      </c>
      <c r="I712" s="58">
        <f t="shared" si="119"/>
        <v>51.270209183052785</v>
      </c>
    </row>
    <row r="713" spans="1:9" ht="33" customHeight="1">
      <c r="A713" s="70" t="s">
        <v>991</v>
      </c>
      <c r="B713" s="27" t="s">
        <v>19</v>
      </c>
      <c r="C713" s="62" t="s">
        <v>1021</v>
      </c>
      <c r="D713" s="77">
        <v>236.35900000000001</v>
      </c>
      <c r="E713" s="77">
        <v>236.35900000000001</v>
      </c>
      <c r="F713" s="77">
        <v>0</v>
      </c>
      <c r="G713" s="58">
        <f t="shared" si="117"/>
        <v>236.35900000000001</v>
      </c>
      <c r="H713" s="58">
        <f t="shared" si="118"/>
        <v>236.35900000000001</v>
      </c>
      <c r="I713" s="58">
        <f t="shared" si="119"/>
        <v>0</v>
      </c>
    </row>
    <row r="714" spans="1:9" ht="33" customHeight="1">
      <c r="A714" s="70" t="s">
        <v>513</v>
      </c>
      <c r="B714" s="27" t="s">
        <v>19</v>
      </c>
      <c r="C714" s="62" t="s">
        <v>370</v>
      </c>
      <c r="D714" s="77">
        <v>146.417</v>
      </c>
      <c r="E714" s="77">
        <v>146.417</v>
      </c>
      <c r="F714" s="77">
        <v>75.078270000000003</v>
      </c>
      <c r="G714" s="58">
        <f t="shared" si="117"/>
        <v>71.338729999999998</v>
      </c>
      <c r="H714" s="58">
        <f t="shared" si="118"/>
        <v>71.338729999999998</v>
      </c>
      <c r="I714" s="58">
        <f t="shared" si="119"/>
        <v>51.277017013051761</v>
      </c>
    </row>
    <row r="715" spans="1:9" ht="35.25" customHeight="1">
      <c r="A715" s="70" t="s">
        <v>514</v>
      </c>
      <c r="B715" s="27" t="s">
        <v>19</v>
      </c>
      <c r="C715" s="62" t="s">
        <v>371</v>
      </c>
      <c r="D715" s="77">
        <v>228.69200000000001</v>
      </c>
      <c r="E715" s="77">
        <v>228.69200000000001</v>
      </c>
      <c r="F715" s="77">
        <v>117.18701</v>
      </c>
      <c r="G715" s="58">
        <f t="shared" si="117"/>
        <v>111.50499000000001</v>
      </c>
      <c r="H715" s="58">
        <f t="shared" si="118"/>
        <v>111.50499000000001</v>
      </c>
      <c r="I715" s="58">
        <f t="shared" si="119"/>
        <v>51.242286568834942</v>
      </c>
    </row>
    <row r="716" spans="1:9" ht="35.25" customHeight="1">
      <c r="A716" s="70" t="s">
        <v>515</v>
      </c>
      <c r="B716" s="27" t="s">
        <v>19</v>
      </c>
      <c r="C716" s="62" t="s">
        <v>372</v>
      </c>
      <c r="D716" s="77">
        <v>25.728000000000002</v>
      </c>
      <c r="E716" s="77">
        <v>25.728000000000002</v>
      </c>
      <c r="F716" s="77">
        <v>13.181940000000001</v>
      </c>
      <c r="G716" s="58">
        <f t="shared" si="117"/>
        <v>12.546060000000001</v>
      </c>
      <c r="H716" s="58">
        <f t="shared" si="118"/>
        <v>12.546060000000001</v>
      </c>
      <c r="I716" s="58">
        <f t="shared" si="119"/>
        <v>51.23577425373135</v>
      </c>
    </row>
    <row r="717" spans="1:9" ht="70.5" customHeight="1">
      <c r="A717" s="70" t="s">
        <v>992</v>
      </c>
      <c r="B717" s="27" t="s">
        <v>19</v>
      </c>
      <c r="C717" s="62" t="s">
        <v>373</v>
      </c>
      <c r="D717" s="77">
        <v>720.51783999999998</v>
      </c>
      <c r="E717" s="77">
        <v>720.51783999999998</v>
      </c>
      <c r="F717" s="77">
        <v>330.52915000000002</v>
      </c>
      <c r="G717" s="58">
        <f t="shared" si="117"/>
        <v>389.98868999999996</v>
      </c>
      <c r="H717" s="58">
        <f t="shared" si="118"/>
        <v>389.98868999999996</v>
      </c>
      <c r="I717" s="58">
        <f t="shared" si="119"/>
        <v>45.873832908842346</v>
      </c>
    </row>
    <row r="718" spans="1:9" ht="81.75" customHeight="1">
      <c r="A718" s="70" t="s">
        <v>993</v>
      </c>
      <c r="B718" s="27" t="s">
        <v>19</v>
      </c>
      <c r="C718" s="62" t="s">
        <v>645</v>
      </c>
      <c r="D718" s="77">
        <v>2000</v>
      </c>
      <c r="E718" s="77">
        <v>2000</v>
      </c>
      <c r="F718" s="77">
        <v>0</v>
      </c>
      <c r="G718" s="58">
        <f t="shared" si="117"/>
        <v>2000</v>
      </c>
      <c r="H718" s="58">
        <f t="shared" si="118"/>
        <v>2000</v>
      </c>
      <c r="I718" s="58">
        <f t="shared" si="119"/>
        <v>0</v>
      </c>
    </row>
    <row r="719" spans="1:9" ht="34.5" customHeight="1">
      <c r="A719" s="70" t="s">
        <v>994</v>
      </c>
      <c r="B719" s="27" t="s">
        <v>19</v>
      </c>
      <c r="C719" s="62" t="s">
        <v>1022</v>
      </c>
      <c r="D719" s="77">
        <v>49.95</v>
      </c>
      <c r="E719" s="77">
        <v>49.95</v>
      </c>
      <c r="F719" s="77">
        <v>0</v>
      </c>
      <c r="G719" s="58">
        <f t="shared" si="117"/>
        <v>49.95</v>
      </c>
      <c r="H719" s="58">
        <f t="shared" si="118"/>
        <v>49.95</v>
      </c>
      <c r="I719" s="58">
        <f t="shared" si="119"/>
        <v>0</v>
      </c>
    </row>
    <row r="720" spans="1:9" ht="31.5" customHeight="1">
      <c r="A720" s="70" t="s">
        <v>516</v>
      </c>
      <c r="B720" s="27" t="s">
        <v>19</v>
      </c>
      <c r="C720" s="62" t="s">
        <v>374</v>
      </c>
      <c r="D720" s="77">
        <v>2745.4527499999999</v>
      </c>
      <c r="E720" s="77">
        <v>2745.4527499999999</v>
      </c>
      <c r="F720" s="77">
        <v>985.39412000000004</v>
      </c>
      <c r="G720" s="58">
        <f t="shared" si="117"/>
        <v>1760.05863</v>
      </c>
      <c r="H720" s="58">
        <f t="shared" si="118"/>
        <v>1760.05863</v>
      </c>
      <c r="I720" s="58">
        <f t="shared" si="119"/>
        <v>35.891862280274175</v>
      </c>
    </row>
    <row r="721" spans="1:9" ht="33" customHeight="1">
      <c r="A721" s="70" t="s">
        <v>517</v>
      </c>
      <c r="B721" s="27" t="s">
        <v>19</v>
      </c>
      <c r="C721" s="62" t="s">
        <v>375</v>
      </c>
      <c r="D721" s="77">
        <v>250</v>
      </c>
      <c r="E721" s="77">
        <v>250</v>
      </c>
      <c r="F721" s="77">
        <v>7.9194100000000001</v>
      </c>
      <c r="G721" s="58">
        <f t="shared" si="117"/>
        <v>242.08059</v>
      </c>
      <c r="H721" s="58">
        <f t="shared" si="118"/>
        <v>242.08059</v>
      </c>
      <c r="I721" s="58">
        <f t="shared" si="119"/>
        <v>3.167764</v>
      </c>
    </row>
    <row r="722" spans="1:9" ht="38.25" customHeight="1">
      <c r="A722" s="70" t="s">
        <v>518</v>
      </c>
      <c r="B722" s="27" t="s">
        <v>19</v>
      </c>
      <c r="C722" s="62" t="s">
        <v>376</v>
      </c>
      <c r="D722" s="77">
        <v>530</v>
      </c>
      <c r="E722" s="77">
        <v>530</v>
      </c>
      <c r="F722" s="77">
        <v>99.999309999999994</v>
      </c>
      <c r="G722" s="58">
        <f t="shared" si="117"/>
        <v>430.00069000000002</v>
      </c>
      <c r="H722" s="58">
        <f t="shared" si="118"/>
        <v>430.00069000000002</v>
      </c>
      <c r="I722" s="58">
        <f t="shared" si="119"/>
        <v>18.867794339622641</v>
      </c>
    </row>
    <row r="723" spans="1:9" s="94" customFormat="1" ht="38.25" customHeight="1">
      <c r="A723" s="70" t="s">
        <v>519</v>
      </c>
      <c r="B723" s="66" t="s">
        <v>19</v>
      </c>
      <c r="C723" s="62" t="s">
        <v>377</v>
      </c>
      <c r="D723" s="77">
        <v>47</v>
      </c>
      <c r="E723" s="77">
        <v>47</v>
      </c>
      <c r="F723" s="77">
        <v>9.13598</v>
      </c>
      <c r="G723" s="58">
        <f t="shared" si="117"/>
        <v>37.864019999999996</v>
      </c>
      <c r="H723" s="58">
        <f t="shared" si="118"/>
        <v>37.864019999999996</v>
      </c>
      <c r="I723" s="58">
        <f t="shared" si="119"/>
        <v>19.438255319148936</v>
      </c>
    </row>
    <row r="724" spans="1:9" ht="38.25" customHeight="1">
      <c r="A724" s="70" t="s">
        <v>520</v>
      </c>
      <c r="B724" s="27" t="s">
        <v>19</v>
      </c>
      <c r="C724" s="62" t="s">
        <v>378</v>
      </c>
      <c r="D724" s="77">
        <v>73</v>
      </c>
      <c r="E724" s="77">
        <v>73</v>
      </c>
      <c r="F724" s="77">
        <v>23.47315</v>
      </c>
      <c r="G724" s="58">
        <f t="shared" ref="G724:G746" si="120">E724-F724</f>
        <v>49.526849999999996</v>
      </c>
      <c r="H724" s="58">
        <f t="shared" si="118"/>
        <v>49.526849999999996</v>
      </c>
      <c r="I724" s="58">
        <f t="shared" ref="I724:I742" si="121">F724/D724*100</f>
        <v>32.155000000000001</v>
      </c>
    </row>
    <row r="725" spans="1:9" ht="38.25" customHeight="1">
      <c r="A725" s="70" t="s">
        <v>521</v>
      </c>
      <c r="B725" s="27" t="s">
        <v>19</v>
      </c>
      <c r="C725" s="62" t="s">
        <v>379</v>
      </c>
      <c r="D725" s="77">
        <v>230</v>
      </c>
      <c r="E725" s="77">
        <v>230</v>
      </c>
      <c r="F725" s="77">
        <v>6.0238100000000001</v>
      </c>
      <c r="G725" s="58">
        <f t="shared" si="120"/>
        <v>223.97619</v>
      </c>
      <c r="H725" s="58">
        <f t="shared" si="118"/>
        <v>223.97619</v>
      </c>
      <c r="I725" s="58">
        <f t="shared" si="121"/>
        <v>2.6190478260869563</v>
      </c>
    </row>
    <row r="726" spans="1:9" ht="43.5" customHeight="1">
      <c r="A726" s="70" t="s">
        <v>522</v>
      </c>
      <c r="B726" s="27" t="s">
        <v>19</v>
      </c>
      <c r="C726" s="62" t="s">
        <v>380</v>
      </c>
      <c r="D726" s="77">
        <v>70</v>
      </c>
      <c r="E726" s="77">
        <v>70</v>
      </c>
      <c r="F726" s="77">
        <v>2.42794</v>
      </c>
      <c r="G726" s="58">
        <f t="shared" si="120"/>
        <v>67.572059999999993</v>
      </c>
      <c r="H726" s="58">
        <f t="shared" si="118"/>
        <v>67.572059999999993</v>
      </c>
      <c r="I726" s="58">
        <f t="shared" si="121"/>
        <v>3.4684857142857144</v>
      </c>
    </row>
    <row r="727" spans="1:9" ht="43.5" customHeight="1">
      <c r="A727" s="70" t="s">
        <v>640</v>
      </c>
      <c r="B727" s="27" t="s">
        <v>19</v>
      </c>
      <c r="C727" s="62" t="s">
        <v>523</v>
      </c>
      <c r="D727" s="77">
        <v>184.42652000000001</v>
      </c>
      <c r="E727" s="77">
        <v>184.42652000000001</v>
      </c>
      <c r="F727" s="77">
        <v>83.55</v>
      </c>
      <c r="G727" s="58">
        <f t="shared" si="120"/>
        <v>100.87652000000001</v>
      </c>
      <c r="H727" s="58">
        <f t="shared" si="118"/>
        <v>100.87652000000001</v>
      </c>
      <c r="I727" s="58">
        <f t="shared" si="121"/>
        <v>45.302595310045426</v>
      </c>
    </row>
    <row r="728" spans="1:9" ht="48.75" customHeight="1">
      <c r="A728" s="70" t="s">
        <v>995</v>
      </c>
      <c r="B728" s="27" t="s">
        <v>19</v>
      </c>
      <c r="C728" s="62" t="s">
        <v>1023</v>
      </c>
      <c r="D728" s="77">
        <v>263.4864</v>
      </c>
      <c r="E728" s="77">
        <v>263.4864</v>
      </c>
      <c r="F728" s="77">
        <v>0</v>
      </c>
      <c r="G728" s="58">
        <f t="shared" si="120"/>
        <v>263.4864</v>
      </c>
      <c r="H728" s="58">
        <f t="shared" si="118"/>
        <v>263.4864</v>
      </c>
      <c r="I728" s="58">
        <f t="shared" si="121"/>
        <v>0</v>
      </c>
    </row>
    <row r="729" spans="1:9" ht="29.25" customHeight="1">
      <c r="A729" s="70" t="s">
        <v>996</v>
      </c>
      <c r="B729" s="27" t="s">
        <v>19</v>
      </c>
      <c r="C729" s="62" t="s">
        <v>1024</v>
      </c>
      <c r="D729" s="77">
        <v>50.547600000000003</v>
      </c>
      <c r="E729" s="77">
        <v>50.547600000000003</v>
      </c>
      <c r="F729" s="77">
        <v>0</v>
      </c>
      <c r="G729" s="58">
        <f t="shared" si="120"/>
        <v>50.547600000000003</v>
      </c>
      <c r="H729" s="58">
        <f t="shared" ref="H729:H742" si="122">D729-F729</f>
        <v>50.547600000000003</v>
      </c>
      <c r="I729" s="58">
        <f t="shared" si="121"/>
        <v>0</v>
      </c>
    </row>
    <row r="730" spans="1:9" ht="40.5" customHeight="1">
      <c r="A730" s="70" t="s">
        <v>997</v>
      </c>
      <c r="B730" s="27" t="s">
        <v>19</v>
      </c>
      <c r="C730" s="62" t="s">
        <v>646</v>
      </c>
      <c r="D730" s="77">
        <v>84.157200000000003</v>
      </c>
      <c r="E730" s="77">
        <v>84.157200000000003</v>
      </c>
      <c r="F730" s="77">
        <v>0</v>
      </c>
      <c r="G730" s="58">
        <f t="shared" si="120"/>
        <v>84.157200000000003</v>
      </c>
      <c r="H730" s="58">
        <f t="shared" si="122"/>
        <v>84.157200000000003</v>
      </c>
      <c r="I730" s="58">
        <f t="shared" si="121"/>
        <v>0</v>
      </c>
    </row>
    <row r="731" spans="1:9" ht="53.25" customHeight="1">
      <c r="A731" s="70" t="s">
        <v>633</v>
      </c>
      <c r="B731" s="27" t="s">
        <v>19</v>
      </c>
      <c r="C731" s="62" t="s">
        <v>647</v>
      </c>
      <c r="D731" s="77">
        <v>10.603490000000001</v>
      </c>
      <c r="E731" s="77">
        <v>10.603490000000001</v>
      </c>
      <c r="F731" s="77">
        <v>0</v>
      </c>
      <c r="G731" s="58">
        <f t="shared" si="120"/>
        <v>10.603490000000001</v>
      </c>
      <c r="H731" s="58">
        <f t="shared" si="122"/>
        <v>10.603490000000001</v>
      </c>
      <c r="I731" s="58">
        <f t="shared" si="121"/>
        <v>0</v>
      </c>
    </row>
    <row r="732" spans="1:9" ht="39.75" customHeight="1">
      <c r="A732" s="70" t="s">
        <v>998</v>
      </c>
      <c r="B732" s="27" t="s">
        <v>19</v>
      </c>
      <c r="C732" s="62" t="s">
        <v>1025</v>
      </c>
      <c r="D732" s="77">
        <v>1500</v>
      </c>
      <c r="E732" s="77">
        <v>1500</v>
      </c>
      <c r="F732" s="77">
        <v>0</v>
      </c>
      <c r="G732" s="58">
        <f t="shared" si="120"/>
        <v>1500</v>
      </c>
      <c r="H732" s="58">
        <f t="shared" si="122"/>
        <v>1500</v>
      </c>
      <c r="I732" s="58">
        <f t="shared" si="121"/>
        <v>0</v>
      </c>
    </row>
    <row r="733" spans="1:9" ht="39" customHeight="1">
      <c r="A733" s="70" t="s">
        <v>40</v>
      </c>
      <c r="B733" s="27" t="s">
        <v>19</v>
      </c>
      <c r="C733" s="62" t="s">
        <v>381</v>
      </c>
      <c r="D733" s="77">
        <v>5564.6459999999997</v>
      </c>
      <c r="E733" s="77">
        <v>5564.6459999999997</v>
      </c>
      <c r="F733" s="77">
        <v>0</v>
      </c>
      <c r="G733" s="58">
        <f t="shared" si="120"/>
        <v>5564.6459999999997</v>
      </c>
      <c r="H733" s="58">
        <f t="shared" si="122"/>
        <v>5564.6459999999997</v>
      </c>
      <c r="I733" s="58">
        <f t="shared" si="121"/>
        <v>0</v>
      </c>
    </row>
    <row r="734" spans="1:9" ht="39" customHeight="1">
      <c r="A734" s="70" t="s">
        <v>999</v>
      </c>
      <c r="B734" s="27" t="s">
        <v>19</v>
      </c>
      <c r="C734" s="62" t="s">
        <v>1026</v>
      </c>
      <c r="D734" s="77">
        <v>122.8128</v>
      </c>
      <c r="E734" s="77">
        <v>122.8128</v>
      </c>
      <c r="F734" s="77">
        <v>0</v>
      </c>
      <c r="G734" s="58">
        <f t="shared" si="120"/>
        <v>122.8128</v>
      </c>
      <c r="H734" s="58">
        <f t="shared" si="122"/>
        <v>122.8128</v>
      </c>
      <c r="I734" s="58">
        <f t="shared" si="121"/>
        <v>0</v>
      </c>
    </row>
    <row r="735" spans="1:9" ht="39" customHeight="1">
      <c r="A735" s="70" t="s">
        <v>641</v>
      </c>
      <c r="B735" s="27" t="s">
        <v>19</v>
      </c>
      <c r="C735" s="62" t="s">
        <v>648</v>
      </c>
      <c r="D735" s="77">
        <v>324.03359999999998</v>
      </c>
      <c r="E735" s="77">
        <v>324.03359999999998</v>
      </c>
      <c r="F735" s="77">
        <v>0</v>
      </c>
      <c r="G735" s="58">
        <f t="shared" si="120"/>
        <v>324.03359999999998</v>
      </c>
      <c r="H735" s="58">
        <f t="shared" si="122"/>
        <v>324.03359999999998</v>
      </c>
      <c r="I735" s="58">
        <f t="shared" si="121"/>
        <v>0</v>
      </c>
    </row>
    <row r="736" spans="1:9" ht="39" customHeight="1">
      <c r="A736" s="70" t="s">
        <v>1000</v>
      </c>
      <c r="B736" s="63">
        <v>441</v>
      </c>
      <c r="C736" s="62" t="s">
        <v>1027</v>
      </c>
      <c r="D736" s="77">
        <v>50</v>
      </c>
      <c r="E736" s="77">
        <v>50</v>
      </c>
      <c r="F736" s="77">
        <v>0</v>
      </c>
      <c r="G736" s="58">
        <f t="shared" si="120"/>
        <v>50</v>
      </c>
      <c r="H736" s="58">
        <f t="shared" si="122"/>
        <v>50</v>
      </c>
      <c r="I736" s="58">
        <f t="shared" si="121"/>
        <v>0</v>
      </c>
    </row>
    <row r="737" spans="1:9" ht="39" customHeight="1">
      <c r="A737" s="70" t="s">
        <v>1001</v>
      </c>
      <c r="B737" s="63">
        <v>441</v>
      </c>
      <c r="C737" s="62" t="s">
        <v>382</v>
      </c>
      <c r="D737" s="77">
        <v>112.5</v>
      </c>
      <c r="E737" s="77">
        <v>112.5</v>
      </c>
      <c r="F737" s="77">
        <v>9.3263999999999996</v>
      </c>
      <c r="G737" s="58">
        <f t="shared" si="120"/>
        <v>103.17359999999999</v>
      </c>
      <c r="H737" s="58">
        <f t="shared" si="122"/>
        <v>103.17359999999999</v>
      </c>
      <c r="I737" s="58">
        <f t="shared" si="121"/>
        <v>8.2901333333333334</v>
      </c>
    </row>
    <row r="738" spans="1:9" ht="39" customHeight="1">
      <c r="A738" s="70" t="s">
        <v>1002</v>
      </c>
      <c r="B738" s="63">
        <v>441</v>
      </c>
      <c r="C738" s="62" t="s">
        <v>649</v>
      </c>
      <c r="D738" s="77">
        <v>40</v>
      </c>
      <c r="E738" s="77">
        <v>40</v>
      </c>
      <c r="F738" s="77">
        <v>0</v>
      </c>
      <c r="G738" s="58">
        <f t="shared" si="120"/>
        <v>40</v>
      </c>
      <c r="H738" s="58">
        <f t="shared" si="122"/>
        <v>40</v>
      </c>
      <c r="I738" s="58">
        <f t="shared" si="121"/>
        <v>0</v>
      </c>
    </row>
    <row r="739" spans="1:9" ht="39" customHeight="1">
      <c r="A739" s="70" t="s">
        <v>1003</v>
      </c>
      <c r="B739" s="63">
        <v>441</v>
      </c>
      <c r="C739" s="62" t="s">
        <v>1028</v>
      </c>
      <c r="D739" s="77">
        <v>50</v>
      </c>
      <c r="E739" s="77">
        <v>50</v>
      </c>
      <c r="F739" s="77">
        <v>0</v>
      </c>
      <c r="G739" s="58">
        <f t="shared" si="120"/>
        <v>50</v>
      </c>
      <c r="H739" s="58">
        <f t="shared" si="122"/>
        <v>50</v>
      </c>
      <c r="I739" s="58">
        <f t="shared" si="121"/>
        <v>0</v>
      </c>
    </row>
    <row r="740" spans="1:9" ht="39" customHeight="1">
      <c r="A740" s="70" t="s">
        <v>1004</v>
      </c>
      <c r="B740" s="63">
        <v>441</v>
      </c>
      <c r="C740" s="62" t="s">
        <v>1029</v>
      </c>
      <c r="D740" s="77">
        <v>183.47993</v>
      </c>
      <c r="E740" s="77">
        <v>183.47993</v>
      </c>
      <c r="F740" s="77">
        <v>0</v>
      </c>
      <c r="G740" s="58">
        <f t="shared" si="120"/>
        <v>183.47993</v>
      </c>
      <c r="H740" s="58">
        <f t="shared" si="122"/>
        <v>183.47993</v>
      </c>
      <c r="I740" s="58">
        <f t="shared" si="121"/>
        <v>0</v>
      </c>
    </row>
    <row r="741" spans="1:9" ht="36.75" customHeight="1">
      <c r="A741" s="70" t="s">
        <v>1005</v>
      </c>
      <c r="B741" s="63">
        <v>441</v>
      </c>
      <c r="C741" s="62" t="s">
        <v>444</v>
      </c>
      <c r="D741" s="77">
        <v>20</v>
      </c>
      <c r="E741" s="77">
        <v>20</v>
      </c>
      <c r="F741" s="77">
        <v>0</v>
      </c>
      <c r="G741" s="58">
        <f t="shared" si="120"/>
        <v>20</v>
      </c>
      <c r="H741" s="58">
        <f t="shared" si="122"/>
        <v>20</v>
      </c>
      <c r="I741" s="58">
        <f t="shared" si="121"/>
        <v>0</v>
      </c>
    </row>
    <row r="742" spans="1:9" ht="174.75" customHeight="1">
      <c r="A742" s="74" t="s">
        <v>1006</v>
      </c>
      <c r="B742" s="63">
        <v>441</v>
      </c>
      <c r="C742" s="62" t="s">
        <v>1030</v>
      </c>
      <c r="D742" s="77">
        <v>9585.3984</v>
      </c>
      <c r="E742" s="77">
        <v>9585.3984</v>
      </c>
      <c r="F742" s="77">
        <v>0</v>
      </c>
      <c r="G742" s="58">
        <f t="shared" si="120"/>
        <v>9585.3984</v>
      </c>
      <c r="H742" s="58">
        <f t="shared" si="122"/>
        <v>9585.3984</v>
      </c>
      <c r="I742" s="58">
        <f t="shared" si="121"/>
        <v>0</v>
      </c>
    </row>
    <row r="743" spans="1:9" s="93" customFormat="1" ht="61.5" customHeight="1">
      <c r="A743" s="180" t="s">
        <v>1033</v>
      </c>
      <c r="B743" s="26"/>
      <c r="C743" s="61">
        <v>2220000000</v>
      </c>
      <c r="D743" s="59">
        <f>SUM(D744:D746)</f>
        <v>1168.895</v>
      </c>
      <c r="E743" s="59">
        <f>SUM(E744:E746)</f>
        <v>1168.895</v>
      </c>
      <c r="F743" s="59">
        <f>SUM(F744:F746)</f>
        <v>0</v>
      </c>
      <c r="G743" s="57">
        <f t="shared" si="117"/>
        <v>1168.895</v>
      </c>
      <c r="H743" s="57">
        <f t="shared" si="118"/>
        <v>1168.895</v>
      </c>
      <c r="I743" s="57">
        <f t="shared" si="119"/>
        <v>0</v>
      </c>
    </row>
    <row r="744" spans="1:9" ht="137.25" customHeight="1">
      <c r="A744" s="74" t="s">
        <v>1031</v>
      </c>
      <c r="B744" s="27" t="s">
        <v>19</v>
      </c>
      <c r="C744" s="62" t="s">
        <v>383</v>
      </c>
      <c r="D744" s="77">
        <v>1127.81</v>
      </c>
      <c r="E744" s="77">
        <v>1127.81</v>
      </c>
      <c r="F744" s="77">
        <v>0</v>
      </c>
      <c r="G744" s="58">
        <f t="shared" si="120"/>
        <v>1127.81</v>
      </c>
      <c r="H744" s="58">
        <f t="shared" si="118"/>
        <v>1127.81</v>
      </c>
      <c r="I744" s="58">
        <f t="shared" si="119"/>
        <v>0</v>
      </c>
    </row>
    <row r="745" spans="1:9" ht="87.75" customHeight="1">
      <c r="A745" s="70" t="s">
        <v>650</v>
      </c>
      <c r="B745" s="27" t="s">
        <v>19</v>
      </c>
      <c r="C745" s="62" t="s">
        <v>524</v>
      </c>
      <c r="D745" s="77">
        <v>15</v>
      </c>
      <c r="E745" s="77">
        <v>15</v>
      </c>
      <c r="F745" s="77">
        <v>0</v>
      </c>
      <c r="G745" s="58">
        <f t="shared" si="120"/>
        <v>15</v>
      </c>
      <c r="H745" s="58">
        <f t="shared" si="118"/>
        <v>15</v>
      </c>
      <c r="I745" s="58">
        <f t="shared" si="119"/>
        <v>0</v>
      </c>
    </row>
    <row r="746" spans="1:9" ht="150" customHeight="1">
      <c r="A746" s="74" t="s">
        <v>1032</v>
      </c>
      <c r="B746" s="86" t="s">
        <v>19</v>
      </c>
      <c r="C746" s="62" t="s">
        <v>651</v>
      </c>
      <c r="D746" s="77">
        <v>26.085000000000001</v>
      </c>
      <c r="E746" s="77">
        <v>26.085000000000001</v>
      </c>
      <c r="F746" s="77">
        <v>0</v>
      </c>
      <c r="G746" s="58">
        <f t="shared" si="120"/>
        <v>26.085000000000001</v>
      </c>
      <c r="H746" s="58">
        <f t="shared" si="118"/>
        <v>26.085000000000001</v>
      </c>
      <c r="I746" s="58">
        <f t="shared" si="119"/>
        <v>0</v>
      </c>
    </row>
    <row r="747" spans="1:9" s="93" customFormat="1" ht="88.5" customHeight="1">
      <c r="A747" s="180" t="s">
        <v>1034</v>
      </c>
      <c r="B747" s="26"/>
      <c r="C747" s="61">
        <v>2230000000</v>
      </c>
      <c r="D747" s="59">
        <f>SUM(D748:D773)</f>
        <v>13132.654999999997</v>
      </c>
      <c r="E747" s="59">
        <f>SUM(E748:E773)</f>
        <v>13132.654999999997</v>
      </c>
      <c r="F747" s="59">
        <f>SUM(F748:F773)</f>
        <v>3886.5324699999992</v>
      </c>
      <c r="G747" s="60">
        <f t="shared" si="117"/>
        <v>9246.1225299999969</v>
      </c>
      <c r="H747" s="60">
        <f t="shared" si="118"/>
        <v>9246.1225299999969</v>
      </c>
      <c r="I747" s="57">
        <f t="shared" si="119"/>
        <v>29.594415371453831</v>
      </c>
    </row>
    <row r="748" spans="1:9" ht="62.25" customHeight="1">
      <c r="A748" s="70" t="s">
        <v>1035</v>
      </c>
      <c r="B748" s="64">
        <v>441</v>
      </c>
      <c r="C748" s="62" t="s">
        <v>1061</v>
      </c>
      <c r="D748" s="77">
        <v>320.46800000000002</v>
      </c>
      <c r="E748" s="77">
        <v>320.46800000000002</v>
      </c>
      <c r="F748" s="77">
        <v>318.02497</v>
      </c>
      <c r="G748" s="58">
        <f t="shared" si="117"/>
        <v>2.4430300000000216</v>
      </c>
      <c r="H748" s="58">
        <f t="shared" si="118"/>
        <v>2.4430300000000216</v>
      </c>
      <c r="I748" s="58">
        <f t="shared" si="119"/>
        <v>99.237668035498075</v>
      </c>
    </row>
    <row r="749" spans="1:9" ht="56.25" customHeight="1">
      <c r="A749" s="70" t="s">
        <v>1036</v>
      </c>
      <c r="B749" s="64">
        <v>441</v>
      </c>
      <c r="C749" s="62" t="s">
        <v>1062</v>
      </c>
      <c r="D749" s="77">
        <v>2.9460000000000002</v>
      </c>
      <c r="E749" s="77">
        <v>2.9460000000000002</v>
      </c>
      <c r="F749" s="77">
        <v>2.7667799999999998</v>
      </c>
      <c r="G749" s="58">
        <f t="shared" si="117"/>
        <v>0.17922000000000038</v>
      </c>
      <c r="H749" s="58">
        <f t="shared" si="118"/>
        <v>0.17922000000000038</v>
      </c>
      <c r="I749" s="58">
        <f t="shared" si="119"/>
        <v>93.916496945010181</v>
      </c>
    </row>
    <row r="750" spans="1:9" ht="57" customHeight="1">
      <c r="A750" s="70" t="s">
        <v>1037</v>
      </c>
      <c r="B750" s="64">
        <v>441</v>
      </c>
      <c r="C750" s="62" t="s">
        <v>1063</v>
      </c>
      <c r="D750" s="77">
        <v>2.2090000000000001</v>
      </c>
      <c r="E750" s="77">
        <v>2.2090000000000001</v>
      </c>
      <c r="F750" s="77">
        <v>1.66934</v>
      </c>
      <c r="G750" s="58">
        <f t="shared" si="117"/>
        <v>0.53966000000000003</v>
      </c>
      <c r="H750" s="58">
        <f t="shared" si="118"/>
        <v>0.53966000000000003</v>
      </c>
      <c r="I750" s="58">
        <f t="shared" si="119"/>
        <v>75.569941149841554</v>
      </c>
    </row>
    <row r="751" spans="1:9" ht="66.75" customHeight="1">
      <c r="A751" s="70" t="s">
        <v>1038</v>
      </c>
      <c r="B751" s="64">
        <v>441</v>
      </c>
      <c r="C751" s="62" t="s">
        <v>1064</v>
      </c>
      <c r="D751" s="77">
        <v>2.2090000000000001</v>
      </c>
      <c r="E751" s="77">
        <v>2.2090000000000001</v>
      </c>
      <c r="F751" s="77">
        <v>0</v>
      </c>
      <c r="G751" s="58">
        <f t="shared" si="117"/>
        <v>2.2090000000000001</v>
      </c>
      <c r="H751" s="58">
        <f t="shared" si="118"/>
        <v>2.2090000000000001</v>
      </c>
      <c r="I751" s="58">
        <f t="shared" si="119"/>
        <v>0</v>
      </c>
    </row>
    <row r="752" spans="1:9" ht="63.75" customHeight="1">
      <c r="A752" s="70" t="s">
        <v>1039</v>
      </c>
      <c r="B752" s="64">
        <v>441</v>
      </c>
      <c r="C752" s="62" t="s">
        <v>1065</v>
      </c>
      <c r="D752" s="77">
        <v>2.2090000000000001</v>
      </c>
      <c r="E752" s="77">
        <v>2.2090000000000001</v>
      </c>
      <c r="F752" s="77">
        <v>1.66934</v>
      </c>
      <c r="G752" s="58">
        <f t="shared" si="117"/>
        <v>0.53966000000000003</v>
      </c>
      <c r="H752" s="58">
        <f t="shared" si="118"/>
        <v>0.53966000000000003</v>
      </c>
      <c r="I752" s="58">
        <f t="shared" si="119"/>
        <v>75.569941149841554</v>
      </c>
    </row>
    <row r="753" spans="1:9" ht="67.5" customHeight="1">
      <c r="A753" s="70" t="s">
        <v>1040</v>
      </c>
      <c r="B753" s="64">
        <v>441</v>
      </c>
      <c r="C753" s="62" t="s">
        <v>1066</v>
      </c>
      <c r="D753" s="77">
        <v>2.2090000000000001</v>
      </c>
      <c r="E753" s="77">
        <v>2.2090000000000001</v>
      </c>
      <c r="F753" s="77">
        <v>0</v>
      </c>
      <c r="G753" s="58">
        <f t="shared" si="117"/>
        <v>2.2090000000000001</v>
      </c>
      <c r="H753" s="58">
        <f t="shared" si="118"/>
        <v>2.2090000000000001</v>
      </c>
      <c r="I753" s="58">
        <f t="shared" si="119"/>
        <v>0</v>
      </c>
    </row>
    <row r="754" spans="1:9" ht="67.5" customHeight="1">
      <c r="A754" s="70" t="s">
        <v>1041</v>
      </c>
      <c r="B754" s="64">
        <v>441</v>
      </c>
      <c r="C754" s="62" t="s">
        <v>1067</v>
      </c>
      <c r="D754" s="77">
        <v>2.2090000000000001</v>
      </c>
      <c r="E754" s="77">
        <v>2.2090000000000001</v>
      </c>
      <c r="F754" s="77">
        <v>1.66934</v>
      </c>
      <c r="G754" s="58">
        <f t="shared" si="117"/>
        <v>0.53966000000000003</v>
      </c>
      <c r="H754" s="58">
        <f t="shared" si="118"/>
        <v>0.53966000000000003</v>
      </c>
      <c r="I754" s="58">
        <f t="shared" si="119"/>
        <v>75.569941149841554</v>
      </c>
    </row>
    <row r="755" spans="1:9" ht="66.75" customHeight="1">
      <c r="A755" s="70" t="s">
        <v>1042</v>
      </c>
      <c r="B755" s="64">
        <v>441</v>
      </c>
      <c r="C755" s="62" t="s">
        <v>1068</v>
      </c>
      <c r="D755" s="77">
        <v>13.468</v>
      </c>
      <c r="E755" s="77">
        <v>13.468</v>
      </c>
      <c r="F755" s="77">
        <v>1.66934</v>
      </c>
      <c r="G755" s="58">
        <f t="shared" si="117"/>
        <v>11.79866</v>
      </c>
      <c r="H755" s="58">
        <f t="shared" si="118"/>
        <v>11.79866</v>
      </c>
      <c r="I755" s="58">
        <f t="shared" si="119"/>
        <v>12.394861894861895</v>
      </c>
    </row>
    <row r="756" spans="1:9" ht="75.75" customHeight="1">
      <c r="A756" s="70" t="s">
        <v>1043</v>
      </c>
      <c r="B756" s="64">
        <v>441</v>
      </c>
      <c r="C756" s="62" t="s">
        <v>384</v>
      </c>
      <c r="D756" s="77">
        <v>2871.2510000000002</v>
      </c>
      <c r="E756" s="77">
        <v>2871.2510000000002</v>
      </c>
      <c r="F756" s="77">
        <v>606.15224000000001</v>
      </c>
      <c r="G756" s="58">
        <f t="shared" si="117"/>
        <v>2265.0987600000003</v>
      </c>
      <c r="H756" s="58">
        <f t="shared" si="118"/>
        <v>2265.0987600000003</v>
      </c>
      <c r="I756" s="58">
        <f t="shared" si="119"/>
        <v>21.111085028790587</v>
      </c>
    </row>
    <row r="757" spans="1:9" ht="65.25" customHeight="1">
      <c r="A757" s="70" t="s">
        <v>1044</v>
      </c>
      <c r="B757" s="64">
        <v>441</v>
      </c>
      <c r="C757" s="62" t="s">
        <v>385</v>
      </c>
      <c r="D757" s="77">
        <v>1028.681</v>
      </c>
      <c r="E757" s="77">
        <v>1028.681</v>
      </c>
      <c r="F757" s="77">
        <v>330.86250000000001</v>
      </c>
      <c r="G757" s="58">
        <f t="shared" si="117"/>
        <v>697.81850000000009</v>
      </c>
      <c r="H757" s="58">
        <f t="shared" si="118"/>
        <v>697.81850000000009</v>
      </c>
      <c r="I757" s="58">
        <f t="shared" si="119"/>
        <v>32.163761165998011</v>
      </c>
    </row>
    <row r="758" spans="1:9" ht="62.25" customHeight="1">
      <c r="A758" s="70" t="s">
        <v>1045</v>
      </c>
      <c r="B758" s="64">
        <v>441</v>
      </c>
      <c r="C758" s="62" t="s">
        <v>386</v>
      </c>
      <c r="D758" s="77">
        <v>346.024</v>
      </c>
      <c r="E758" s="77">
        <v>346.024</v>
      </c>
      <c r="F758" s="77">
        <v>65.352189999999993</v>
      </c>
      <c r="G758" s="58">
        <f t="shared" si="117"/>
        <v>280.67180999999999</v>
      </c>
      <c r="H758" s="58">
        <f t="shared" si="118"/>
        <v>280.67180999999999</v>
      </c>
      <c r="I758" s="58">
        <f t="shared" si="119"/>
        <v>18.886606131366609</v>
      </c>
    </row>
    <row r="759" spans="1:9" ht="64.5" customHeight="1">
      <c r="A759" s="70" t="s">
        <v>1046</v>
      </c>
      <c r="B759" s="64">
        <v>441</v>
      </c>
      <c r="C759" s="62" t="s">
        <v>387</v>
      </c>
      <c r="D759" s="77">
        <v>66.605000000000004</v>
      </c>
      <c r="E759" s="77">
        <v>66.605000000000004</v>
      </c>
      <c r="F759" s="77">
        <v>19.336559999999999</v>
      </c>
      <c r="G759" s="58">
        <f t="shared" si="117"/>
        <v>47.268440000000005</v>
      </c>
      <c r="H759" s="58">
        <f t="shared" si="118"/>
        <v>47.268440000000005</v>
      </c>
      <c r="I759" s="58">
        <f t="shared" si="119"/>
        <v>29.031694317243446</v>
      </c>
    </row>
    <row r="760" spans="1:9" ht="62.25" customHeight="1">
      <c r="A760" s="70" t="s">
        <v>1047</v>
      </c>
      <c r="B760" s="64">
        <v>441</v>
      </c>
      <c r="C760" s="62" t="s">
        <v>388</v>
      </c>
      <c r="D760" s="77">
        <v>185.124</v>
      </c>
      <c r="E760" s="77">
        <v>185.124</v>
      </c>
      <c r="F760" s="77">
        <v>21.368179999999999</v>
      </c>
      <c r="G760" s="58">
        <f t="shared" si="117"/>
        <v>163.75582</v>
      </c>
      <c r="H760" s="58">
        <f t="shared" si="118"/>
        <v>163.75582</v>
      </c>
      <c r="I760" s="58">
        <f t="shared" si="119"/>
        <v>11.542630885244485</v>
      </c>
    </row>
    <row r="761" spans="1:9" ht="69" customHeight="1">
      <c r="A761" s="70" t="s">
        <v>1048</v>
      </c>
      <c r="B761" s="64">
        <v>441</v>
      </c>
      <c r="C761" s="62" t="s">
        <v>389</v>
      </c>
      <c r="D761" s="77">
        <v>57.08</v>
      </c>
      <c r="E761" s="77">
        <v>57.08</v>
      </c>
      <c r="F761" s="77">
        <v>4.4218299999999999</v>
      </c>
      <c r="G761" s="58">
        <f t="shared" si="117"/>
        <v>52.658169999999998</v>
      </c>
      <c r="H761" s="58">
        <f t="shared" si="118"/>
        <v>52.658169999999998</v>
      </c>
      <c r="I761" s="58">
        <f t="shared" si="119"/>
        <v>7.7467238962859151</v>
      </c>
    </row>
    <row r="762" spans="1:9" ht="62.25" customHeight="1">
      <c r="A762" s="70" t="s">
        <v>1049</v>
      </c>
      <c r="B762" s="64">
        <v>441</v>
      </c>
      <c r="C762" s="62" t="s">
        <v>390</v>
      </c>
      <c r="D762" s="77">
        <v>2215.538</v>
      </c>
      <c r="E762" s="77">
        <v>2215.538</v>
      </c>
      <c r="F762" s="77">
        <v>748.07984999999996</v>
      </c>
      <c r="G762" s="58">
        <f t="shared" si="117"/>
        <v>1467.4581499999999</v>
      </c>
      <c r="H762" s="58">
        <f t="shared" si="118"/>
        <v>1467.4581499999999</v>
      </c>
      <c r="I762" s="58">
        <f t="shared" si="119"/>
        <v>33.765155461111476</v>
      </c>
    </row>
    <row r="763" spans="1:9" ht="66.75" customHeight="1">
      <c r="A763" s="70" t="s">
        <v>1050</v>
      </c>
      <c r="B763" s="64">
        <v>441</v>
      </c>
      <c r="C763" s="62" t="s">
        <v>391</v>
      </c>
      <c r="D763" s="77">
        <v>466.36099999999999</v>
      </c>
      <c r="E763" s="77">
        <v>466.36099999999999</v>
      </c>
      <c r="F763" s="77">
        <v>159.55360999999999</v>
      </c>
      <c r="G763" s="58">
        <f t="shared" si="117"/>
        <v>306.80739</v>
      </c>
      <c r="H763" s="58">
        <f t="shared" si="118"/>
        <v>306.80739</v>
      </c>
      <c r="I763" s="58">
        <f t="shared" si="119"/>
        <v>34.212468452550702</v>
      </c>
    </row>
    <row r="764" spans="1:9" ht="68.25" customHeight="1">
      <c r="A764" s="70" t="s">
        <v>1051</v>
      </c>
      <c r="B764" s="64">
        <v>441</v>
      </c>
      <c r="C764" s="62" t="s">
        <v>392</v>
      </c>
      <c r="D764" s="77">
        <v>29.071999999999999</v>
      </c>
      <c r="E764" s="77">
        <v>29.071999999999999</v>
      </c>
      <c r="F764" s="77">
        <v>0</v>
      </c>
      <c r="G764" s="58">
        <f t="shared" si="117"/>
        <v>29.071999999999999</v>
      </c>
      <c r="H764" s="58">
        <f t="shared" si="118"/>
        <v>29.071999999999999</v>
      </c>
      <c r="I764" s="58">
        <f t="shared" si="119"/>
        <v>0</v>
      </c>
    </row>
    <row r="765" spans="1:9" ht="85.5" customHeight="1">
      <c r="A765" s="70" t="s">
        <v>1052</v>
      </c>
      <c r="B765" s="64">
        <v>441</v>
      </c>
      <c r="C765" s="62" t="s">
        <v>393</v>
      </c>
      <c r="D765" s="77">
        <v>67.195999999999998</v>
      </c>
      <c r="E765" s="77">
        <v>67.195999999999998</v>
      </c>
      <c r="F765" s="77">
        <v>1.06917</v>
      </c>
      <c r="G765" s="58">
        <f t="shared" si="117"/>
        <v>66.126829999999998</v>
      </c>
      <c r="H765" s="58">
        <f t="shared" si="118"/>
        <v>66.126829999999998</v>
      </c>
      <c r="I765" s="58">
        <f t="shared" si="119"/>
        <v>1.5911214953271029</v>
      </c>
    </row>
    <row r="766" spans="1:9" ht="72.75" customHeight="1">
      <c r="A766" s="70" t="s">
        <v>1053</v>
      </c>
      <c r="B766" s="64">
        <v>441</v>
      </c>
      <c r="C766" s="62" t="s">
        <v>394</v>
      </c>
      <c r="D766" s="77">
        <v>2894.7280000000001</v>
      </c>
      <c r="E766" s="77">
        <v>2894.7280000000001</v>
      </c>
      <c r="F766" s="77">
        <v>958.74464</v>
      </c>
      <c r="G766" s="58">
        <f t="shared" si="117"/>
        <v>1935.9833600000002</v>
      </c>
      <c r="H766" s="58">
        <f t="shared" si="118"/>
        <v>1935.9833600000002</v>
      </c>
      <c r="I766" s="58">
        <f t="shared" si="119"/>
        <v>33.120370549495497</v>
      </c>
    </row>
    <row r="767" spans="1:9" ht="58.5" customHeight="1">
      <c r="A767" s="70" t="s">
        <v>1054</v>
      </c>
      <c r="B767" s="64">
        <v>441</v>
      </c>
      <c r="C767" s="62" t="s">
        <v>395</v>
      </c>
      <c r="D767" s="77">
        <v>1370.788</v>
      </c>
      <c r="E767" s="77">
        <v>1370.788</v>
      </c>
      <c r="F767" s="77">
        <v>268.14357999999999</v>
      </c>
      <c r="G767" s="58">
        <f t="shared" si="117"/>
        <v>1102.6444200000001</v>
      </c>
      <c r="H767" s="58">
        <f t="shared" si="118"/>
        <v>1102.6444200000001</v>
      </c>
      <c r="I767" s="58">
        <f t="shared" si="119"/>
        <v>19.561272786163869</v>
      </c>
    </row>
    <row r="768" spans="1:9" ht="58.5" customHeight="1">
      <c r="A768" s="70" t="s">
        <v>1055</v>
      </c>
      <c r="B768" s="64">
        <v>441</v>
      </c>
      <c r="C768" s="62" t="s">
        <v>396</v>
      </c>
      <c r="D768" s="77">
        <v>226.898</v>
      </c>
      <c r="E768" s="77">
        <v>226.898</v>
      </c>
      <c r="F768" s="77">
        <v>74.06765</v>
      </c>
      <c r="G768" s="58">
        <f t="shared" si="117"/>
        <v>152.83035000000001</v>
      </c>
      <c r="H768" s="58">
        <f t="shared" si="118"/>
        <v>152.83035000000001</v>
      </c>
      <c r="I768" s="58">
        <f t="shared" si="119"/>
        <v>32.643588749129563</v>
      </c>
    </row>
    <row r="769" spans="1:9" ht="58.5" customHeight="1">
      <c r="A769" s="70" t="s">
        <v>1056</v>
      </c>
      <c r="B769" s="64">
        <v>441</v>
      </c>
      <c r="C769" s="62" t="s">
        <v>397</v>
      </c>
      <c r="D769" s="77">
        <v>384.64800000000002</v>
      </c>
      <c r="E769" s="77">
        <v>384.64800000000002</v>
      </c>
      <c r="F769" s="77">
        <v>125.11055</v>
      </c>
      <c r="G769" s="58">
        <f t="shared" si="117"/>
        <v>259.53745000000004</v>
      </c>
      <c r="H769" s="58">
        <f t="shared" si="118"/>
        <v>259.53745000000004</v>
      </c>
      <c r="I769" s="58">
        <f t="shared" si="119"/>
        <v>32.525984796489254</v>
      </c>
    </row>
    <row r="770" spans="1:9" ht="58.5" customHeight="1">
      <c r="A770" s="70" t="s">
        <v>1057</v>
      </c>
      <c r="B770" s="64">
        <v>441</v>
      </c>
      <c r="C770" s="62" t="s">
        <v>398</v>
      </c>
      <c r="D770" s="77">
        <v>257.80399999999997</v>
      </c>
      <c r="E770" s="77">
        <v>257.80399999999997</v>
      </c>
      <c r="F770" s="77">
        <v>85.739559999999997</v>
      </c>
      <c r="G770" s="58">
        <f t="shared" si="117"/>
        <v>172.06443999999999</v>
      </c>
      <c r="H770" s="58">
        <f t="shared" si="118"/>
        <v>172.06443999999999</v>
      </c>
      <c r="I770" s="58">
        <f t="shared" si="119"/>
        <v>33.257653100805271</v>
      </c>
    </row>
    <row r="771" spans="1:9" ht="58.5" customHeight="1">
      <c r="A771" s="70" t="s">
        <v>1058</v>
      </c>
      <c r="B771" s="64">
        <v>441</v>
      </c>
      <c r="C771" s="62" t="s">
        <v>399</v>
      </c>
      <c r="D771" s="77">
        <v>212.13</v>
      </c>
      <c r="E771" s="77">
        <v>212.13</v>
      </c>
      <c r="F771" s="77">
        <v>70.338769999999997</v>
      </c>
      <c r="G771" s="58">
        <f t="shared" si="117"/>
        <v>141.79122999999998</v>
      </c>
      <c r="H771" s="58">
        <f t="shared" si="118"/>
        <v>141.79122999999998</v>
      </c>
      <c r="I771" s="58">
        <f t="shared" si="119"/>
        <v>33.158332154810729</v>
      </c>
    </row>
    <row r="772" spans="1:9" ht="58.5" customHeight="1">
      <c r="A772" s="70" t="s">
        <v>1059</v>
      </c>
      <c r="B772" s="64">
        <v>441</v>
      </c>
      <c r="C772" s="62" t="s">
        <v>400</v>
      </c>
      <c r="D772" s="77">
        <v>67.018000000000001</v>
      </c>
      <c r="E772" s="77">
        <v>67.018000000000001</v>
      </c>
      <c r="F772" s="77">
        <v>20.722480000000001</v>
      </c>
      <c r="G772" s="58">
        <f t="shared" si="117"/>
        <v>46.295519999999996</v>
      </c>
      <c r="H772" s="58">
        <f t="shared" si="118"/>
        <v>46.295519999999996</v>
      </c>
      <c r="I772" s="58">
        <f t="shared" si="119"/>
        <v>30.920767554985229</v>
      </c>
    </row>
    <row r="773" spans="1:9" ht="58.5" customHeight="1">
      <c r="A773" s="70" t="s">
        <v>1060</v>
      </c>
      <c r="B773" s="64">
        <v>441</v>
      </c>
      <c r="C773" s="62" t="s">
        <v>401</v>
      </c>
      <c r="D773" s="77">
        <v>37.781999999999996</v>
      </c>
      <c r="E773" s="77">
        <v>37.781999999999996</v>
      </c>
      <c r="F773" s="77">
        <v>0</v>
      </c>
      <c r="G773" s="58">
        <f t="shared" si="117"/>
        <v>37.781999999999996</v>
      </c>
      <c r="H773" s="58">
        <f t="shared" si="118"/>
        <v>37.781999999999996</v>
      </c>
      <c r="I773" s="58">
        <f t="shared" si="119"/>
        <v>0</v>
      </c>
    </row>
    <row r="774" spans="1:9" s="93" customFormat="1" ht="101.25" customHeight="1">
      <c r="A774" s="180" t="s">
        <v>1069</v>
      </c>
      <c r="B774" s="26"/>
      <c r="C774" s="16" t="s">
        <v>405</v>
      </c>
      <c r="D774" s="59">
        <f>D775</f>
        <v>173.54599999999999</v>
      </c>
      <c r="E774" s="59">
        <f>E775</f>
        <v>173.54599999999999</v>
      </c>
      <c r="F774" s="59">
        <f>F775</f>
        <v>48.539000000000001</v>
      </c>
      <c r="G774" s="57">
        <f t="shared" si="117"/>
        <v>125.00699999999999</v>
      </c>
      <c r="H774" s="57">
        <f t="shared" si="118"/>
        <v>125.00699999999999</v>
      </c>
      <c r="I774" s="57">
        <f t="shared" si="119"/>
        <v>27.968953476311757</v>
      </c>
    </row>
    <row r="775" spans="1:9" ht="78.75" customHeight="1">
      <c r="A775" s="170" t="s">
        <v>1070</v>
      </c>
      <c r="B775" s="64">
        <v>441</v>
      </c>
      <c r="C775" s="172" t="s">
        <v>402</v>
      </c>
      <c r="D775" s="77">
        <v>173.54599999999999</v>
      </c>
      <c r="E775" s="77">
        <v>173.54599999999999</v>
      </c>
      <c r="F775" s="77">
        <v>48.539000000000001</v>
      </c>
      <c r="G775" s="58">
        <f t="shared" si="117"/>
        <v>125.00699999999999</v>
      </c>
      <c r="H775" s="58">
        <f t="shared" si="118"/>
        <v>125.00699999999999</v>
      </c>
      <c r="I775" s="58">
        <f t="shared" si="119"/>
        <v>27.968953476311757</v>
      </c>
    </row>
    <row r="776" spans="1:9" s="93" customFormat="1" ht="45.75" customHeight="1">
      <c r="A776" s="180" t="s">
        <v>1071</v>
      </c>
      <c r="B776" s="26"/>
      <c r="C776" s="16" t="s">
        <v>404</v>
      </c>
      <c r="D776" s="59">
        <f>D777</f>
        <v>721</v>
      </c>
      <c r="E776" s="59">
        <f>E777</f>
        <v>721</v>
      </c>
      <c r="F776" s="59">
        <f>F777</f>
        <v>0</v>
      </c>
      <c r="G776" s="57">
        <f t="shared" ref="G776:G777" si="123">E776-F776</f>
        <v>721</v>
      </c>
      <c r="H776" s="57">
        <f t="shared" ref="H776:H777" si="124">D776-F776</f>
        <v>721</v>
      </c>
      <c r="I776" s="57">
        <f t="shared" ref="I776:I777" si="125">F776/D776*100</f>
        <v>0</v>
      </c>
    </row>
    <row r="777" spans="1:9" ht="155.25" customHeight="1">
      <c r="A777" s="169" t="s">
        <v>1072</v>
      </c>
      <c r="B777" s="64">
        <v>441</v>
      </c>
      <c r="C777" s="172" t="s">
        <v>403</v>
      </c>
      <c r="D777" s="77">
        <v>721</v>
      </c>
      <c r="E777" s="77">
        <v>721</v>
      </c>
      <c r="F777" s="77">
        <v>0</v>
      </c>
      <c r="G777" s="58">
        <f t="shared" si="123"/>
        <v>721</v>
      </c>
      <c r="H777" s="58">
        <f t="shared" si="124"/>
        <v>721</v>
      </c>
      <c r="I777" s="58">
        <f t="shared" si="125"/>
        <v>0</v>
      </c>
    </row>
    <row r="778" spans="1:9" hidden="1">
      <c r="A778" s="103"/>
      <c r="B778" s="104"/>
      <c r="C778" s="104"/>
      <c r="D778" s="105"/>
      <c r="E778" s="105"/>
      <c r="F778" s="125"/>
      <c r="G778" s="105"/>
      <c r="H778" s="105"/>
      <c r="I778" s="105"/>
    </row>
    <row r="779" spans="1:9" hidden="1">
      <c r="A779" s="103"/>
      <c r="B779" s="104"/>
      <c r="C779" s="104"/>
      <c r="D779" s="105"/>
      <c r="E779" s="105"/>
      <c r="F779" s="125"/>
      <c r="G779" s="105"/>
      <c r="H779" s="105"/>
      <c r="I779" s="105"/>
    </row>
    <row r="780" spans="1:9" hidden="1">
      <c r="A780" s="103"/>
      <c r="B780" s="104"/>
      <c r="C780" s="104"/>
      <c r="D780" s="105"/>
      <c r="E780" s="105"/>
      <c r="F780" s="125"/>
      <c r="G780" s="105"/>
      <c r="H780" s="105"/>
      <c r="I780" s="105"/>
    </row>
    <row r="781" spans="1:9" hidden="1">
      <c r="A781" s="103"/>
      <c r="B781" s="104"/>
      <c r="C781" s="104"/>
      <c r="D781" s="105"/>
      <c r="E781" s="105"/>
      <c r="F781" s="125"/>
      <c r="G781" s="105"/>
      <c r="H781" s="105"/>
      <c r="I781" s="105"/>
    </row>
    <row r="782" spans="1:9" hidden="1">
      <c r="A782" s="103"/>
      <c r="B782" s="104"/>
      <c r="C782" s="104"/>
      <c r="D782" s="105"/>
      <c r="E782" s="105"/>
      <c r="F782" s="125"/>
      <c r="G782" s="105"/>
      <c r="H782" s="105"/>
      <c r="I782" s="105"/>
    </row>
    <row r="783" spans="1:9" hidden="1">
      <c r="A783" s="103"/>
      <c r="B783" s="104"/>
      <c r="C783" s="104"/>
      <c r="D783" s="105"/>
      <c r="E783" s="105"/>
      <c r="F783" s="125"/>
      <c r="G783" s="105"/>
      <c r="H783" s="105"/>
      <c r="I783" s="105"/>
    </row>
    <row r="784" spans="1:9" hidden="1">
      <c r="A784" s="103"/>
      <c r="B784" s="104"/>
      <c r="C784" s="104"/>
      <c r="D784" s="105"/>
      <c r="E784" s="105"/>
      <c r="F784" s="125"/>
      <c r="G784" s="105"/>
      <c r="H784" s="105"/>
      <c r="I784" s="105"/>
    </row>
    <row r="785" spans="1:10" hidden="1">
      <c r="A785" s="103"/>
      <c r="B785" s="104"/>
      <c r="C785" s="104"/>
      <c r="D785" s="105"/>
      <c r="E785" s="105"/>
      <c r="F785" s="125"/>
      <c r="G785" s="105"/>
      <c r="H785" s="105"/>
      <c r="I785" s="105"/>
    </row>
    <row r="786" spans="1:10" hidden="1">
      <c r="A786" s="103"/>
      <c r="B786" s="104"/>
      <c r="C786" s="104"/>
      <c r="D786" s="105"/>
      <c r="E786" s="105"/>
      <c r="F786" s="125"/>
      <c r="G786" s="105"/>
      <c r="H786" s="105"/>
      <c r="I786" s="105"/>
    </row>
    <row r="787" spans="1:10" ht="77.25" customHeight="1">
      <c r="A787" s="180" t="s">
        <v>1073</v>
      </c>
      <c r="B787" s="190"/>
      <c r="C787" s="181" t="s">
        <v>1074</v>
      </c>
      <c r="D787" s="193">
        <f>SUM(D788:D789)</f>
        <v>550</v>
      </c>
      <c r="E787" s="193">
        <f>SUM(E788:E789)</f>
        <v>550</v>
      </c>
      <c r="F787" s="193">
        <f>SUM(F788:F789)</f>
        <v>0</v>
      </c>
      <c r="G787" s="193">
        <f t="shared" ref="G787:G789" si="126">E787-F787</f>
        <v>550</v>
      </c>
      <c r="H787" s="193">
        <f t="shared" ref="H787:H789" si="127">D787-F787</f>
        <v>550</v>
      </c>
      <c r="I787" s="193">
        <f t="shared" ref="I787:I789" si="128">F787/D787*100</f>
        <v>0</v>
      </c>
    </row>
    <row r="788" spans="1:10" ht="64.5" customHeight="1">
      <c r="A788" s="70" t="s">
        <v>1075</v>
      </c>
      <c r="B788" s="191">
        <v>441</v>
      </c>
      <c r="C788" s="62" t="s">
        <v>1077</v>
      </c>
      <c r="D788" s="77">
        <v>500</v>
      </c>
      <c r="E788" s="77">
        <v>500</v>
      </c>
      <c r="F788" s="192">
        <v>0</v>
      </c>
      <c r="G788" s="192">
        <f t="shared" si="126"/>
        <v>500</v>
      </c>
      <c r="H788" s="192">
        <f t="shared" si="127"/>
        <v>500</v>
      </c>
      <c r="I788" s="192">
        <f t="shared" si="128"/>
        <v>0</v>
      </c>
    </row>
    <row r="789" spans="1:10" ht="77.25" customHeight="1">
      <c r="A789" s="70" t="s">
        <v>1076</v>
      </c>
      <c r="B789" s="191">
        <v>441</v>
      </c>
      <c r="C789" s="62" t="s">
        <v>1078</v>
      </c>
      <c r="D789" s="77">
        <v>50</v>
      </c>
      <c r="E789" s="77">
        <v>50</v>
      </c>
      <c r="F789" s="192">
        <v>0</v>
      </c>
      <c r="G789" s="192">
        <f t="shared" si="126"/>
        <v>50</v>
      </c>
      <c r="H789" s="192">
        <f t="shared" si="127"/>
        <v>50</v>
      </c>
      <c r="I789" s="192">
        <f t="shared" si="128"/>
        <v>0</v>
      </c>
    </row>
    <row r="790" spans="1:10" ht="70.5" customHeight="1">
      <c r="A790" s="214" t="s">
        <v>655</v>
      </c>
      <c r="B790" s="212"/>
      <c r="C790" s="212"/>
      <c r="D790" s="212"/>
      <c r="E790" s="212"/>
      <c r="F790" s="212"/>
      <c r="G790" s="212"/>
      <c r="H790" s="212"/>
      <c r="I790" s="212"/>
    </row>
    <row r="791" spans="1:10" ht="34.5" customHeight="1">
      <c r="A791" s="8" t="s">
        <v>1</v>
      </c>
      <c r="B791" s="151"/>
      <c r="C791" s="153" t="s">
        <v>656</v>
      </c>
      <c r="D791" s="129">
        <f>SUM(D793)</f>
        <v>3618.7877999999996</v>
      </c>
      <c r="E791" s="129">
        <f>SUM(E793)</f>
        <v>3618.7877999999996</v>
      </c>
      <c r="F791" s="129">
        <f>SUM(F793)</f>
        <v>0</v>
      </c>
      <c r="G791" s="136">
        <f t="shared" ref="G791:G797" si="129">E791-F791</f>
        <v>3618.7877999999996</v>
      </c>
      <c r="H791" s="129">
        <f t="shared" ref="H791:H797" si="130">D791-F791</f>
        <v>3618.7877999999996</v>
      </c>
      <c r="I791" s="129">
        <f t="shared" ref="I791:I797" si="131">F791/D791*100</f>
        <v>0</v>
      </c>
    </row>
    <row r="792" spans="1:10" ht="37.5" customHeight="1">
      <c r="A792" s="11" t="s">
        <v>6</v>
      </c>
      <c r="B792" s="151"/>
      <c r="C792" s="151"/>
      <c r="D792" s="151"/>
      <c r="E792" s="151"/>
      <c r="F792" s="151"/>
      <c r="G792" s="152"/>
      <c r="H792" s="113"/>
      <c r="I792" s="113"/>
    </row>
    <row r="793" spans="1:10" ht="48" customHeight="1">
      <c r="A793" s="147" t="s">
        <v>652</v>
      </c>
      <c r="B793" s="190"/>
      <c r="C793" s="76" t="s">
        <v>656</v>
      </c>
      <c r="D793" s="35">
        <f>SUM(D794:D797)</f>
        <v>3618.7877999999996</v>
      </c>
      <c r="E793" s="35">
        <f>SUM(E794:E797)</f>
        <v>3618.7877999999996</v>
      </c>
      <c r="F793" s="223">
        <f>SUM(F796:F798)</f>
        <v>0</v>
      </c>
      <c r="G793" s="18">
        <f t="shared" si="129"/>
        <v>3618.7877999999996</v>
      </c>
      <c r="H793" s="18">
        <f t="shared" si="130"/>
        <v>3618.7877999999996</v>
      </c>
      <c r="I793" s="18">
        <f t="shared" si="131"/>
        <v>0</v>
      </c>
    </row>
    <row r="794" spans="1:10" ht="64.5" customHeight="1">
      <c r="A794" s="70" t="s">
        <v>653</v>
      </c>
      <c r="B794" s="104">
        <v>441</v>
      </c>
      <c r="C794" s="62" t="s">
        <v>657</v>
      </c>
      <c r="D794" s="77">
        <v>20.513999999999999</v>
      </c>
      <c r="E794" s="77">
        <v>20.513999999999999</v>
      </c>
      <c r="F794" s="77">
        <v>0</v>
      </c>
      <c r="G794" s="72">
        <f t="shared" si="129"/>
        <v>20.513999999999999</v>
      </c>
      <c r="H794" s="24">
        <f t="shared" si="130"/>
        <v>20.513999999999999</v>
      </c>
      <c r="I794" s="24">
        <f t="shared" si="131"/>
        <v>0</v>
      </c>
    </row>
    <row r="795" spans="1:10" ht="79.5" customHeight="1">
      <c r="A795" s="70" t="s">
        <v>653</v>
      </c>
      <c r="B795" s="104">
        <v>441</v>
      </c>
      <c r="C795" s="62" t="s">
        <v>657</v>
      </c>
      <c r="D795" s="77">
        <v>39.776000000000003</v>
      </c>
      <c r="E795" s="77">
        <v>39.776000000000003</v>
      </c>
      <c r="F795" s="77">
        <v>0</v>
      </c>
      <c r="G795" s="72">
        <f t="shared" si="129"/>
        <v>39.776000000000003</v>
      </c>
      <c r="H795" s="24">
        <f t="shared" si="130"/>
        <v>39.776000000000003</v>
      </c>
      <c r="I795" s="24">
        <f t="shared" si="131"/>
        <v>0</v>
      </c>
    </row>
    <row r="796" spans="1:10" ht="117" customHeight="1">
      <c r="A796" s="74" t="s">
        <v>654</v>
      </c>
      <c r="B796" s="104">
        <v>441</v>
      </c>
      <c r="C796" s="62" t="s">
        <v>1079</v>
      </c>
      <c r="D796" s="77">
        <v>2980.5297999999998</v>
      </c>
      <c r="E796" s="77">
        <v>2980.5297999999998</v>
      </c>
      <c r="F796" s="77">
        <v>0</v>
      </c>
      <c r="G796" s="72">
        <f t="shared" si="129"/>
        <v>2980.5297999999998</v>
      </c>
      <c r="H796" s="24">
        <f t="shared" si="130"/>
        <v>2980.5297999999998</v>
      </c>
      <c r="I796" s="155">
        <f t="shared" si="131"/>
        <v>0</v>
      </c>
    </row>
    <row r="797" spans="1:10" ht="138.75" customHeight="1">
      <c r="A797" s="74" t="s">
        <v>654</v>
      </c>
      <c r="B797" s="104">
        <v>441</v>
      </c>
      <c r="C797" s="62" t="s">
        <v>1079</v>
      </c>
      <c r="D797" s="77">
        <v>577.96799999999996</v>
      </c>
      <c r="E797" s="77">
        <v>577.96799999999996</v>
      </c>
      <c r="F797" s="192">
        <v>0</v>
      </c>
      <c r="G797" s="194">
        <f t="shared" si="129"/>
        <v>577.96799999999996</v>
      </c>
      <c r="H797" s="194">
        <f t="shared" si="130"/>
        <v>577.96799999999996</v>
      </c>
      <c r="I797" s="194">
        <f t="shared" si="131"/>
        <v>0</v>
      </c>
      <c r="J797" s="154"/>
    </row>
    <row r="798" spans="1:10">
      <c r="A798" s="160"/>
      <c r="B798" s="161"/>
      <c r="C798" s="161"/>
      <c r="D798" s="162"/>
      <c r="E798" s="162"/>
      <c r="F798" s="163"/>
      <c r="G798" s="162"/>
      <c r="H798" s="162"/>
      <c r="I798" s="162"/>
      <c r="J798" s="154"/>
    </row>
    <row r="799" spans="1:10">
      <c r="A799" s="160"/>
      <c r="B799" s="161"/>
      <c r="C799" s="161"/>
      <c r="D799" s="162"/>
      <c r="E799" s="162"/>
      <c r="F799" s="163"/>
      <c r="G799" s="162"/>
      <c r="H799" s="162"/>
      <c r="I799" s="162"/>
      <c r="J799" s="154"/>
    </row>
    <row r="800" spans="1:10">
      <c r="A800" s="164"/>
      <c r="B800" s="165"/>
      <c r="C800" s="165"/>
      <c r="D800" s="166"/>
      <c r="E800" s="166"/>
      <c r="F800" s="167"/>
      <c r="G800" s="166"/>
      <c r="H800" s="166"/>
      <c r="I800" s="166"/>
      <c r="J800" s="154"/>
    </row>
    <row r="801" spans="1:10">
      <c r="A801" s="164"/>
      <c r="B801" s="165"/>
      <c r="C801" s="165"/>
      <c r="D801" s="166"/>
      <c r="E801" s="166"/>
      <c r="F801" s="167"/>
      <c r="G801" s="166"/>
      <c r="H801" s="166"/>
      <c r="I801" s="166"/>
      <c r="J801" s="154"/>
    </row>
    <row r="802" spans="1:10">
      <c r="A802" s="164"/>
      <c r="B802" s="165"/>
      <c r="C802" s="165"/>
      <c r="D802" s="166"/>
      <c r="E802" s="166"/>
      <c r="F802" s="167"/>
      <c r="G802" s="166"/>
      <c r="H802" s="166"/>
      <c r="I802" s="166"/>
      <c r="J802" s="154"/>
    </row>
    <row r="803" spans="1:10">
      <c r="A803" s="164"/>
      <c r="B803" s="165"/>
      <c r="C803" s="165"/>
      <c r="D803" s="166"/>
      <c r="E803" s="166"/>
      <c r="F803" s="167"/>
      <c r="G803" s="166"/>
      <c r="H803" s="166"/>
      <c r="I803" s="166"/>
      <c r="J803" s="154"/>
    </row>
    <row r="804" spans="1:10">
      <c r="A804" s="164"/>
      <c r="B804" s="165"/>
      <c r="C804" s="165"/>
      <c r="D804" s="166"/>
      <c r="E804" s="166"/>
      <c r="F804" s="167"/>
      <c r="G804" s="166"/>
      <c r="H804" s="166"/>
      <c r="I804" s="166"/>
      <c r="J804" s="154"/>
    </row>
    <row r="805" spans="1:10">
      <c r="A805" s="164"/>
      <c r="B805" s="165"/>
      <c r="C805" s="165"/>
      <c r="D805" s="166"/>
      <c r="E805" s="166"/>
      <c r="F805" s="167"/>
      <c r="G805" s="166"/>
      <c r="H805" s="166"/>
      <c r="I805" s="166"/>
      <c r="J805" s="154"/>
    </row>
    <row r="806" spans="1:10">
      <c r="A806" s="164"/>
      <c r="B806" s="165"/>
      <c r="C806" s="165"/>
      <c r="D806" s="166"/>
      <c r="E806" s="166"/>
      <c r="F806" s="167"/>
      <c r="G806" s="166"/>
      <c r="H806" s="166"/>
      <c r="I806" s="166"/>
      <c r="J806" s="154"/>
    </row>
    <row r="807" spans="1:10">
      <c r="A807" s="164"/>
      <c r="B807" s="165"/>
      <c r="C807" s="165"/>
      <c r="D807" s="166"/>
      <c r="E807" s="166"/>
      <c r="F807" s="167"/>
      <c r="G807" s="166"/>
      <c r="H807" s="166"/>
      <c r="I807" s="166"/>
      <c r="J807" s="154"/>
    </row>
    <row r="808" spans="1:10">
      <c r="A808" s="164"/>
      <c r="B808" s="165"/>
      <c r="C808" s="165"/>
      <c r="D808" s="166"/>
      <c r="E808" s="166"/>
      <c r="F808" s="167"/>
      <c r="G808" s="166"/>
      <c r="H808" s="166"/>
      <c r="I808" s="166"/>
      <c r="J808" s="154"/>
    </row>
    <row r="809" spans="1:10">
      <c r="A809" s="164"/>
      <c r="B809" s="165"/>
      <c r="C809" s="165"/>
      <c r="D809" s="166"/>
      <c r="E809" s="166"/>
      <c r="F809" s="167"/>
      <c r="G809" s="166"/>
      <c r="H809" s="166"/>
      <c r="I809" s="166"/>
      <c r="J809" s="154"/>
    </row>
    <row r="810" spans="1:10">
      <c r="A810" s="164"/>
      <c r="B810" s="165"/>
      <c r="C810" s="165"/>
      <c r="D810" s="166"/>
      <c r="E810" s="166"/>
      <c r="F810" s="167"/>
      <c r="G810" s="166"/>
      <c r="H810" s="166"/>
      <c r="I810" s="166"/>
      <c r="J810" s="154"/>
    </row>
    <row r="811" spans="1:10">
      <c r="A811" s="164"/>
      <c r="B811" s="165"/>
      <c r="C811" s="165"/>
      <c r="D811" s="166"/>
      <c r="E811" s="166"/>
      <c r="F811" s="167"/>
      <c r="G811" s="166"/>
      <c r="H811" s="166"/>
      <c r="I811" s="166"/>
      <c r="J811" s="154"/>
    </row>
    <row r="812" spans="1:10">
      <c r="A812" s="164"/>
      <c r="B812" s="165"/>
      <c r="C812" s="165"/>
      <c r="D812" s="166"/>
      <c r="E812" s="166"/>
      <c r="F812" s="167"/>
      <c r="G812" s="166"/>
      <c r="H812" s="166"/>
      <c r="I812" s="166"/>
      <c r="J812" s="154"/>
    </row>
    <row r="813" spans="1:10">
      <c r="A813" s="164"/>
      <c r="B813" s="165"/>
      <c r="C813" s="165"/>
      <c r="D813" s="166"/>
      <c r="E813" s="166"/>
      <c r="F813" s="167"/>
      <c r="G813" s="166"/>
      <c r="H813" s="166"/>
      <c r="I813" s="166"/>
      <c r="J813" s="154"/>
    </row>
    <row r="814" spans="1:10">
      <c r="A814" s="164"/>
      <c r="B814" s="165"/>
      <c r="C814" s="165"/>
      <c r="D814" s="166"/>
      <c r="E814" s="166"/>
      <c r="F814" s="167"/>
      <c r="G814" s="166"/>
      <c r="H814" s="166"/>
      <c r="I814" s="166"/>
      <c r="J814" s="154"/>
    </row>
    <row r="815" spans="1:10">
      <c r="A815" s="164"/>
      <c r="B815" s="165"/>
      <c r="C815" s="165"/>
      <c r="D815" s="166"/>
      <c r="E815" s="166"/>
      <c r="F815" s="167"/>
      <c r="G815" s="166"/>
      <c r="H815" s="166"/>
      <c r="I815" s="166"/>
      <c r="J815" s="154"/>
    </row>
    <row r="816" spans="1:10">
      <c r="A816" s="164"/>
      <c r="B816" s="165"/>
      <c r="C816" s="165"/>
      <c r="D816" s="166"/>
      <c r="E816" s="166"/>
      <c r="F816" s="167"/>
      <c r="G816" s="166"/>
      <c r="H816" s="166"/>
      <c r="I816" s="166"/>
      <c r="J816" s="154"/>
    </row>
    <row r="817" spans="1:10">
      <c r="A817" s="164"/>
      <c r="B817" s="165"/>
      <c r="C817" s="165"/>
      <c r="D817" s="166"/>
      <c r="E817" s="166"/>
      <c r="F817" s="167"/>
      <c r="G817" s="166"/>
      <c r="H817" s="166"/>
      <c r="I817" s="166"/>
      <c r="J817" s="154"/>
    </row>
    <row r="818" spans="1:10">
      <c r="A818" s="164"/>
      <c r="B818" s="165"/>
      <c r="C818" s="165"/>
      <c r="D818" s="166"/>
      <c r="E818" s="166"/>
      <c r="F818" s="167"/>
      <c r="G818" s="166"/>
      <c r="H818" s="166"/>
      <c r="I818" s="166"/>
      <c r="J818" s="154"/>
    </row>
    <row r="819" spans="1:10">
      <c r="A819" s="164"/>
      <c r="B819" s="165"/>
      <c r="C819" s="165"/>
      <c r="D819" s="166"/>
      <c r="E819" s="166"/>
      <c r="F819" s="167"/>
      <c r="G819" s="166"/>
      <c r="H819" s="166"/>
      <c r="I819" s="166"/>
      <c r="J819" s="154"/>
    </row>
    <row r="820" spans="1:10">
      <c r="A820" s="164"/>
      <c r="B820" s="165"/>
      <c r="C820" s="165"/>
      <c r="D820" s="166"/>
      <c r="E820" s="166"/>
      <c r="F820" s="167"/>
      <c r="G820" s="166"/>
      <c r="H820" s="166"/>
      <c r="I820" s="166"/>
      <c r="J820" s="154"/>
    </row>
    <row r="821" spans="1:10">
      <c r="A821" s="164"/>
      <c r="B821" s="165"/>
      <c r="C821" s="165"/>
      <c r="D821" s="166"/>
      <c r="E821" s="166"/>
      <c r="F821" s="167"/>
      <c r="G821" s="166"/>
      <c r="H821" s="166"/>
      <c r="I821" s="166"/>
      <c r="J821" s="154"/>
    </row>
    <row r="822" spans="1:10">
      <c r="A822" s="164"/>
      <c r="B822" s="165"/>
      <c r="C822" s="165"/>
      <c r="D822" s="166"/>
      <c r="E822" s="166"/>
      <c r="F822" s="167"/>
      <c r="G822" s="166"/>
      <c r="H822" s="166"/>
      <c r="I822" s="166"/>
      <c r="J822" s="154"/>
    </row>
    <row r="823" spans="1:10">
      <c r="A823" s="164"/>
      <c r="B823" s="165"/>
      <c r="C823" s="165"/>
      <c r="D823" s="166"/>
      <c r="E823" s="166"/>
      <c r="F823" s="167"/>
      <c r="G823" s="166"/>
      <c r="H823" s="166"/>
      <c r="I823" s="166"/>
      <c r="J823" s="154"/>
    </row>
    <row r="824" spans="1:10">
      <c r="A824" s="164"/>
      <c r="B824" s="165"/>
      <c r="C824" s="165"/>
      <c r="D824" s="166"/>
      <c r="E824" s="166"/>
      <c r="F824" s="167"/>
      <c r="G824" s="166"/>
      <c r="H824" s="166"/>
      <c r="I824" s="166"/>
      <c r="J824" s="154"/>
    </row>
    <row r="825" spans="1:10">
      <c r="A825" s="164"/>
      <c r="B825" s="165"/>
      <c r="C825" s="165"/>
      <c r="D825" s="166"/>
      <c r="E825" s="166"/>
      <c r="F825" s="167"/>
      <c r="G825" s="166"/>
      <c r="H825" s="166"/>
      <c r="I825" s="166"/>
      <c r="J825" s="154"/>
    </row>
    <row r="826" spans="1:10">
      <c r="A826" s="164"/>
      <c r="B826" s="165"/>
      <c r="C826" s="165"/>
      <c r="D826" s="166"/>
      <c r="E826" s="166"/>
      <c r="F826" s="167"/>
      <c r="G826" s="166"/>
      <c r="H826" s="166"/>
      <c r="I826" s="166"/>
      <c r="J826" s="154"/>
    </row>
    <row r="827" spans="1:10">
      <c r="A827" s="164"/>
      <c r="B827" s="165"/>
      <c r="C827" s="165"/>
      <c r="D827" s="166"/>
      <c r="E827" s="166"/>
      <c r="F827" s="167"/>
      <c r="G827" s="166"/>
      <c r="H827" s="166"/>
      <c r="I827" s="166"/>
      <c r="J827" s="154"/>
    </row>
    <row r="828" spans="1:10">
      <c r="A828" s="164"/>
      <c r="B828" s="165"/>
      <c r="C828" s="165"/>
      <c r="D828" s="166"/>
      <c r="E828" s="166"/>
      <c r="F828" s="167"/>
      <c r="G828" s="166"/>
      <c r="H828" s="166"/>
      <c r="I828" s="166"/>
      <c r="J828" s="154"/>
    </row>
    <row r="829" spans="1:10">
      <c r="A829" s="164"/>
      <c r="B829" s="165"/>
      <c r="C829" s="165"/>
      <c r="D829" s="166"/>
      <c r="E829" s="166"/>
      <c r="F829" s="167"/>
      <c r="G829" s="166"/>
      <c r="H829" s="166"/>
      <c r="I829" s="166"/>
      <c r="J829" s="154"/>
    </row>
    <row r="830" spans="1:10">
      <c r="A830" s="164"/>
      <c r="B830" s="165"/>
      <c r="C830" s="165"/>
      <c r="D830" s="166"/>
      <c r="E830" s="166"/>
      <c r="F830" s="167"/>
      <c r="G830" s="166"/>
      <c r="H830" s="166"/>
      <c r="I830" s="166"/>
      <c r="J830" s="154"/>
    </row>
    <row r="831" spans="1:10">
      <c r="A831" s="164"/>
      <c r="B831" s="165"/>
      <c r="C831" s="165"/>
      <c r="D831" s="166"/>
      <c r="E831" s="166"/>
      <c r="F831" s="167"/>
      <c r="G831" s="166"/>
      <c r="H831" s="166"/>
      <c r="I831" s="166"/>
      <c r="J831" s="154"/>
    </row>
    <row r="832" spans="1:10">
      <c r="A832" s="164"/>
      <c r="B832" s="165"/>
      <c r="C832" s="165"/>
      <c r="D832" s="166"/>
      <c r="E832" s="166"/>
      <c r="F832" s="167"/>
      <c r="G832" s="166"/>
      <c r="H832" s="166"/>
      <c r="I832" s="166"/>
      <c r="J832" s="154"/>
    </row>
    <row r="833" spans="1:10">
      <c r="A833" s="164"/>
      <c r="B833" s="165"/>
      <c r="C833" s="165"/>
      <c r="D833" s="166"/>
      <c r="E833" s="166"/>
      <c r="F833" s="167"/>
      <c r="G833" s="166"/>
      <c r="H833" s="166"/>
      <c r="I833" s="166"/>
      <c r="J833" s="154"/>
    </row>
    <row r="834" spans="1:10">
      <c r="A834" s="164"/>
      <c r="B834" s="165"/>
      <c r="C834" s="165"/>
      <c r="D834" s="166"/>
      <c r="E834" s="166"/>
      <c r="F834" s="167"/>
      <c r="G834" s="166"/>
      <c r="H834" s="166"/>
      <c r="I834" s="166"/>
      <c r="J834" s="154"/>
    </row>
    <row r="835" spans="1:10">
      <c r="A835" s="164"/>
      <c r="B835" s="165"/>
      <c r="C835" s="165"/>
      <c r="D835" s="166"/>
      <c r="E835" s="166"/>
      <c r="F835" s="167"/>
      <c r="G835" s="166"/>
      <c r="H835" s="166"/>
      <c r="I835" s="166"/>
      <c r="J835" s="154"/>
    </row>
    <row r="836" spans="1:10">
      <c r="A836" s="164"/>
      <c r="B836" s="165"/>
      <c r="C836" s="165"/>
      <c r="D836" s="166"/>
      <c r="E836" s="166"/>
      <c r="F836" s="167"/>
      <c r="G836" s="166"/>
      <c r="H836" s="166"/>
      <c r="I836" s="166"/>
      <c r="J836" s="154"/>
    </row>
    <row r="837" spans="1:10">
      <c r="A837" s="164"/>
      <c r="B837" s="165"/>
      <c r="C837" s="165"/>
      <c r="D837" s="166"/>
      <c r="E837" s="166"/>
      <c r="F837" s="167"/>
      <c r="G837" s="166"/>
      <c r="H837" s="166"/>
      <c r="I837" s="166"/>
      <c r="J837" s="154"/>
    </row>
    <row r="838" spans="1:10">
      <c r="A838" s="164"/>
      <c r="B838" s="165"/>
      <c r="C838" s="165"/>
      <c r="D838" s="166"/>
      <c r="E838" s="166"/>
      <c r="F838" s="167"/>
      <c r="G838" s="166"/>
      <c r="H838" s="166"/>
      <c r="I838" s="166"/>
      <c r="J838" s="154"/>
    </row>
    <row r="839" spans="1:10">
      <c r="A839" s="164"/>
      <c r="B839" s="165"/>
      <c r="C839" s="165"/>
      <c r="D839" s="166"/>
      <c r="E839" s="166"/>
      <c r="F839" s="167"/>
      <c r="G839" s="166"/>
      <c r="H839" s="166"/>
      <c r="I839" s="166"/>
      <c r="J839" s="154"/>
    </row>
    <row r="840" spans="1:10">
      <c r="A840" s="164"/>
      <c r="B840" s="165"/>
      <c r="C840" s="165"/>
      <c r="D840" s="166"/>
      <c r="E840" s="166"/>
      <c r="F840" s="167"/>
      <c r="G840" s="166"/>
      <c r="H840" s="166"/>
      <c r="I840" s="166"/>
      <c r="J840" s="154"/>
    </row>
    <row r="841" spans="1:10">
      <c r="A841" s="164"/>
      <c r="B841" s="165"/>
      <c r="C841" s="165"/>
      <c r="D841" s="166"/>
      <c r="E841" s="166"/>
      <c r="F841" s="167"/>
      <c r="G841" s="166"/>
      <c r="H841" s="166"/>
      <c r="I841" s="166"/>
      <c r="J841" s="154"/>
    </row>
    <row r="842" spans="1:10">
      <c r="A842" s="164"/>
      <c r="B842" s="165"/>
      <c r="C842" s="165"/>
      <c r="D842" s="166"/>
      <c r="E842" s="166"/>
      <c r="F842" s="167"/>
      <c r="G842" s="166"/>
      <c r="H842" s="166"/>
      <c r="I842" s="166"/>
      <c r="J842" s="154"/>
    </row>
    <row r="843" spans="1:10">
      <c r="A843" s="164"/>
      <c r="B843" s="165"/>
      <c r="C843" s="165"/>
      <c r="D843" s="166"/>
      <c r="E843" s="166"/>
      <c r="F843" s="167"/>
      <c r="G843" s="166"/>
      <c r="H843" s="166"/>
      <c r="I843" s="166"/>
      <c r="J843" s="154"/>
    </row>
    <row r="844" spans="1:10">
      <c r="A844" s="164"/>
      <c r="B844" s="165"/>
      <c r="C844" s="165"/>
      <c r="D844" s="166"/>
      <c r="E844" s="166"/>
      <c r="F844" s="167"/>
      <c r="G844" s="166"/>
      <c r="H844" s="166"/>
      <c r="I844" s="166"/>
      <c r="J844" s="154"/>
    </row>
    <row r="845" spans="1:10">
      <c r="A845" s="164"/>
      <c r="B845" s="165"/>
      <c r="C845" s="165"/>
      <c r="D845" s="166"/>
      <c r="E845" s="166"/>
      <c r="F845" s="167"/>
      <c r="G845" s="166"/>
      <c r="H845" s="166"/>
      <c r="I845" s="166"/>
      <c r="J845" s="154"/>
    </row>
    <row r="846" spans="1:10">
      <c r="A846" s="164"/>
      <c r="B846" s="165"/>
      <c r="C846" s="165"/>
      <c r="D846" s="166"/>
      <c r="E846" s="166"/>
      <c r="F846" s="167"/>
      <c r="G846" s="166"/>
      <c r="H846" s="166"/>
      <c r="I846" s="166"/>
      <c r="J846" s="154"/>
    </row>
    <row r="847" spans="1:10">
      <c r="A847" s="164"/>
      <c r="B847" s="165"/>
      <c r="C847" s="165"/>
      <c r="D847" s="166"/>
      <c r="E847" s="166"/>
      <c r="F847" s="167"/>
      <c r="G847" s="166"/>
      <c r="H847" s="166"/>
      <c r="I847" s="166"/>
      <c r="J847" s="154"/>
    </row>
    <row r="848" spans="1:10">
      <c r="A848" s="164"/>
      <c r="B848" s="165"/>
      <c r="C848" s="165"/>
      <c r="D848" s="166"/>
      <c r="E848" s="166"/>
      <c r="F848" s="167"/>
      <c r="G848" s="166"/>
      <c r="H848" s="166"/>
      <c r="I848" s="166"/>
      <c r="J848" s="154"/>
    </row>
    <row r="849" spans="1:10">
      <c r="A849" s="164"/>
      <c r="B849" s="165"/>
      <c r="C849" s="165"/>
      <c r="D849" s="166"/>
      <c r="E849" s="166"/>
      <c r="F849" s="167"/>
      <c r="G849" s="166"/>
      <c r="H849" s="166"/>
      <c r="I849" s="166"/>
      <c r="J849" s="154"/>
    </row>
    <row r="850" spans="1:10">
      <c r="A850" s="164"/>
      <c r="B850" s="165"/>
      <c r="C850" s="165"/>
      <c r="D850" s="166"/>
      <c r="E850" s="166"/>
      <c r="F850" s="167"/>
      <c r="G850" s="166"/>
      <c r="H850" s="166"/>
      <c r="I850" s="166"/>
      <c r="J850" s="154"/>
    </row>
    <row r="851" spans="1:10">
      <c r="A851" s="164"/>
      <c r="B851" s="165"/>
      <c r="C851" s="165"/>
      <c r="D851" s="166"/>
      <c r="E851" s="166"/>
      <c r="F851" s="167"/>
      <c r="G851" s="166"/>
      <c r="H851" s="166"/>
      <c r="I851" s="166"/>
      <c r="J851" s="154"/>
    </row>
    <row r="852" spans="1:10">
      <c r="A852" s="164"/>
      <c r="B852" s="165"/>
      <c r="C852" s="165"/>
      <c r="D852" s="166"/>
      <c r="E852" s="166"/>
      <c r="F852" s="167"/>
      <c r="G852" s="166"/>
      <c r="H852" s="166"/>
      <c r="I852" s="166"/>
      <c r="J852" s="154"/>
    </row>
    <row r="853" spans="1:10">
      <c r="A853" s="164"/>
      <c r="B853" s="165"/>
      <c r="C853" s="165"/>
      <c r="D853" s="166"/>
      <c r="E853" s="166"/>
      <c r="F853" s="167"/>
      <c r="G853" s="166"/>
      <c r="H853" s="166"/>
      <c r="I853" s="166"/>
      <c r="J853" s="154"/>
    </row>
    <row r="854" spans="1:10">
      <c r="A854" s="164"/>
      <c r="B854" s="165"/>
      <c r="C854" s="165"/>
      <c r="D854" s="166"/>
      <c r="E854" s="166"/>
      <c r="F854" s="167"/>
      <c r="G854" s="166"/>
      <c r="H854" s="166"/>
      <c r="I854" s="166"/>
      <c r="J854" s="154"/>
    </row>
    <row r="855" spans="1:10">
      <c r="A855" s="164"/>
      <c r="B855" s="165"/>
      <c r="C855" s="165"/>
      <c r="D855" s="166"/>
      <c r="E855" s="166"/>
      <c r="F855" s="167"/>
      <c r="G855" s="166"/>
      <c r="H855" s="166"/>
      <c r="I855" s="166"/>
      <c r="J855" s="154"/>
    </row>
    <row r="856" spans="1:10">
      <c r="A856" s="164"/>
      <c r="B856" s="165"/>
      <c r="C856" s="165"/>
      <c r="D856" s="166"/>
      <c r="E856" s="166"/>
      <c r="F856" s="167"/>
      <c r="G856" s="166"/>
      <c r="H856" s="166"/>
      <c r="I856" s="166"/>
      <c r="J856" s="154"/>
    </row>
    <row r="857" spans="1:10">
      <c r="A857" s="164"/>
      <c r="B857" s="165"/>
      <c r="C857" s="165"/>
      <c r="D857" s="166"/>
      <c r="E857" s="166"/>
      <c r="F857" s="167"/>
      <c r="G857" s="166"/>
      <c r="H857" s="166"/>
      <c r="I857" s="166"/>
      <c r="J857" s="154"/>
    </row>
    <row r="858" spans="1:10">
      <c r="A858" s="164"/>
      <c r="B858" s="165"/>
      <c r="C858" s="165"/>
      <c r="D858" s="166"/>
      <c r="E858" s="166"/>
      <c r="F858" s="167"/>
      <c r="G858" s="166"/>
      <c r="H858" s="166"/>
      <c r="I858" s="166"/>
      <c r="J858" s="154"/>
    </row>
    <row r="859" spans="1:10">
      <c r="A859" s="164"/>
      <c r="B859" s="165"/>
      <c r="C859" s="165"/>
      <c r="D859" s="166"/>
      <c r="E859" s="166"/>
      <c r="F859" s="167"/>
      <c r="G859" s="166"/>
      <c r="H859" s="166"/>
      <c r="I859" s="166"/>
      <c r="J859" s="154"/>
    </row>
    <row r="860" spans="1:10">
      <c r="A860" s="164"/>
      <c r="B860" s="165"/>
      <c r="C860" s="165"/>
      <c r="D860" s="166"/>
      <c r="E860" s="166"/>
      <c r="F860" s="167"/>
      <c r="G860" s="166"/>
      <c r="H860" s="166"/>
      <c r="I860" s="166"/>
      <c r="J860" s="154"/>
    </row>
    <row r="861" spans="1:10">
      <c r="A861" s="164"/>
      <c r="B861" s="165"/>
      <c r="C861" s="165"/>
      <c r="D861" s="166"/>
      <c r="E861" s="166"/>
      <c r="F861" s="167"/>
      <c r="G861" s="166"/>
      <c r="H861" s="166"/>
      <c r="I861" s="166"/>
      <c r="J861" s="154"/>
    </row>
    <row r="862" spans="1:10">
      <c r="A862" s="164"/>
      <c r="B862" s="165"/>
      <c r="C862" s="165"/>
      <c r="D862" s="166"/>
      <c r="E862" s="166"/>
      <c r="F862" s="167"/>
      <c r="G862" s="166"/>
      <c r="H862" s="166"/>
      <c r="I862" s="166"/>
      <c r="J862" s="154"/>
    </row>
    <row r="863" spans="1:10">
      <c r="A863" s="164"/>
      <c r="B863" s="165"/>
      <c r="C863" s="165"/>
      <c r="D863" s="166"/>
      <c r="E863" s="166"/>
      <c r="F863" s="167"/>
      <c r="G863" s="166"/>
      <c r="H863" s="166"/>
      <c r="I863" s="166"/>
      <c r="J863" s="154"/>
    </row>
    <row r="864" spans="1:10">
      <c r="A864" s="164"/>
      <c r="B864" s="165"/>
      <c r="C864" s="165"/>
      <c r="D864" s="166"/>
      <c r="E864" s="166"/>
      <c r="F864" s="167"/>
      <c r="G864" s="166"/>
      <c r="H864" s="166"/>
      <c r="I864" s="166"/>
      <c r="J864" s="154"/>
    </row>
    <row r="865" spans="1:10">
      <c r="A865" s="164"/>
      <c r="B865" s="165"/>
      <c r="C865" s="165"/>
      <c r="D865" s="166"/>
      <c r="E865" s="166"/>
      <c r="F865" s="167"/>
      <c r="G865" s="166"/>
      <c r="H865" s="166"/>
      <c r="I865" s="166"/>
      <c r="J865" s="154"/>
    </row>
    <row r="866" spans="1:10">
      <c r="A866" s="164"/>
      <c r="B866" s="165"/>
      <c r="C866" s="165"/>
      <c r="D866" s="166"/>
      <c r="E866" s="166"/>
      <c r="F866" s="167"/>
      <c r="G866" s="166"/>
      <c r="H866" s="166"/>
      <c r="I866" s="166"/>
      <c r="J866" s="154"/>
    </row>
    <row r="867" spans="1:10">
      <c r="A867" s="164"/>
      <c r="B867" s="165"/>
      <c r="C867" s="165"/>
      <c r="D867" s="166"/>
      <c r="E867" s="166"/>
      <c r="F867" s="167"/>
      <c r="G867" s="166"/>
      <c r="H867" s="166"/>
      <c r="I867" s="166"/>
      <c r="J867" s="154"/>
    </row>
    <row r="868" spans="1:10">
      <c r="A868" s="164"/>
      <c r="B868" s="165"/>
      <c r="C868" s="165"/>
      <c r="D868" s="166"/>
      <c r="E868" s="166"/>
      <c r="F868" s="167"/>
      <c r="G868" s="166"/>
      <c r="H868" s="166"/>
      <c r="I868" s="166"/>
      <c r="J868" s="154"/>
    </row>
    <row r="869" spans="1:10">
      <c r="A869" s="164"/>
      <c r="B869" s="165"/>
      <c r="C869" s="165"/>
      <c r="D869" s="166"/>
      <c r="E869" s="166"/>
      <c r="F869" s="167"/>
      <c r="G869" s="166"/>
      <c r="H869" s="166"/>
      <c r="I869" s="166"/>
      <c r="J869" s="154"/>
    </row>
    <row r="870" spans="1:10">
      <c r="A870" s="164"/>
      <c r="B870" s="165"/>
      <c r="C870" s="165"/>
      <c r="D870" s="166"/>
      <c r="E870" s="166"/>
      <c r="F870" s="167"/>
      <c r="G870" s="166"/>
      <c r="H870" s="166"/>
      <c r="I870" s="166"/>
      <c r="J870" s="154"/>
    </row>
    <row r="871" spans="1:10">
      <c r="A871" s="164"/>
      <c r="B871" s="165"/>
      <c r="C871" s="165"/>
      <c r="D871" s="166"/>
      <c r="E871" s="166"/>
      <c r="F871" s="167"/>
      <c r="G871" s="166"/>
      <c r="H871" s="166"/>
      <c r="I871" s="166"/>
      <c r="J871" s="154"/>
    </row>
    <row r="872" spans="1:10">
      <c r="A872" s="164"/>
      <c r="B872" s="165"/>
      <c r="C872" s="165"/>
      <c r="D872" s="166"/>
      <c r="E872" s="166"/>
      <c r="F872" s="167"/>
      <c r="G872" s="166"/>
      <c r="H872" s="166"/>
      <c r="I872" s="166"/>
      <c r="J872" s="154"/>
    </row>
    <row r="873" spans="1:10">
      <c r="A873" s="164"/>
      <c r="B873" s="165"/>
      <c r="C873" s="165"/>
      <c r="D873" s="166"/>
      <c r="E873" s="166"/>
      <c r="F873" s="167"/>
      <c r="G873" s="166"/>
      <c r="H873" s="166"/>
      <c r="I873" s="166"/>
      <c r="J873" s="154"/>
    </row>
    <row r="874" spans="1:10">
      <c r="A874" s="164"/>
      <c r="B874" s="165"/>
      <c r="C874" s="165"/>
      <c r="D874" s="166"/>
      <c r="E874" s="166"/>
      <c r="F874" s="167"/>
      <c r="G874" s="166"/>
      <c r="H874" s="166"/>
      <c r="I874" s="166"/>
      <c r="J874" s="154"/>
    </row>
    <row r="875" spans="1:10">
      <c r="A875" s="164"/>
      <c r="B875" s="165"/>
      <c r="C875" s="165"/>
      <c r="D875" s="166"/>
      <c r="E875" s="166"/>
      <c r="F875" s="167"/>
      <c r="G875" s="166"/>
      <c r="H875" s="166"/>
      <c r="I875" s="166"/>
      <c r="J875" s="154"/>
    </row>
    <row r="876" spans="1:10">
      <c r="A876" s="164"/>
      <c r="B876" s="165"/>
      <c r="C876" s="165"/>
      <c r="D876" s="166"/>
      <c r="E876" s="166"/>
      <c r="F876" s="167"/>
      <c r="G876" s="166"/>
      <c r="H876" s="166"/>
      <c r="I876" s="166"/>
      <c r="J876" s="154"/>
    </row>
    <row r="877" spans="1:10">
      <c r="A877" s="164"/>
      <c r="B877" s="165"/>
      <c r="C877" s="165"/>
      <c r="D877" s="166"/>
      <c r="E877" s="166"/>
      <c r="F877" s="167"/>
      <c r="G877" s="166"/>
      <c r="H877" s="166"/>
      <c r="I877" s="166"/>
      <c r="J877" s="154"/>
    </row>
    <row r="878" spans="1:10">
      <c r="A878" s="164"/>
      <c r="B878" s="165"/>
      <c r="C878" s="165"/>
      <c r="D878" s="166"/>
      <c r="E878" s="166"/>
      <c r="F878" s="167"/>
      <c r="G878" s="166"/>
      <c r="H878" s="166"/>
      <c r="I878" s="166"/>
      <c r="J878" s="154"/>
    </row>
    <row r="879" spans="1:10">
      <c r="A879" s="164"/>
      <c r="B879" s="165"/>
      <c r="C879" s="165"/>
      <c r="D879" s="166"/>
      <c r="E879" s="166"/>
      <c r="F879" s="167"/>
      <c r="G879" s="166"/>
      <c r="H879" s="166"/>
      <c r="I879" s="166"/>
      <c r="J879" s="154"/>
    </row>
    <row r="880" spans="1:10">
      <c r="A880" s="164"/>
      <c r="B880" s="165"/>
      <c r="C880" s="165"/>
      <c r="D880" s="166"/>
      <c r="E880" s="166"/>
      <c r="F880" s="167"/>
      <c r="G880" s="166"/>
      <c r="H880" s="166"/>
      <c r="I880" s="166"/>
      <c r="J880" s="154"/>
    </row>
    <row r="881" spans="1:10">
      <c r="A881" s="164"/>
      <c r="B881" s="165"/>
      <c r="C881" s="165"/>
      <c r="D881" s="166"/>
      <c r="E881" s="166"/>
      <c r="F881" s="167"/>
      <c r="G881" s="166"/>
      <c r="H881" s="166"/>
      <c r="I881" s="166"/>
      <c r="J881" s="154"/>
    </row>
    <row r="882" spans="1:10">
      <c r="A882" s="156"/>
      <c r="B882" s="157"/>
      <c r="C882" s="157"/>
      <c r="D882" s="158"/>
      <c r="E882" s="158"/>
      <c r="F882" s="159"/>
      <c r="G882" s="158"/>
      <c r="H882" s="158"/>
      <c r="I882" s="158"/>
    </row>
    <row r="883" spans="1:10">
      <c r="A883" s="106"/>
      <c r="B883" s="107"/>
      <c r="C883" s="107"/>
      <c r="D883" s="108"/>
      <c r="E883" s="108"/>
      <c r="F883" s="126"/>
      <c r="G883" s="108"/>
      <c r="H883" s="108"/>
      <c r="I883" s="108"/>
    </row>
    <row r="884" spans="1:10">
      <c r="A884" s="106"/>
      <c r="B884" s="107"/>
      <c r="C884" s="107"/>
      <c r="D884" s="108"/>
      <c r="E884" s="108"/>
      <c r="F884" s="126"/>
      <c r="G884" s="108"/>
      <c r="H884" s="108"/>
      <c r="I884" s="108"/>
    </row>
    <row r="885" spans="1:10">
      <c r="A885" s="106"/>
      <c r="B885" s="107"/>
      <c r="C885" s="107"/>
      <c r="D885" s="108"/>
      <c r="E885" s="108"/>
      <c r="F885" s="126"/>
      <c r="G885" s="108"/>
      <c r="H885" s="108"/>
      <c r="I885" s="108"/>
    </row>
    <row r="886" spans="1:10">
      <c r="A886" s="106"/>
      <c r="B886" s="107"/>
      <c r="C886" s="107"/>
      <c r="D886" s="108"/>
      <c r="E886" s="108"/>
      <c r="F886" s="126"/>
      <c r="G886" s="108"/>
      <c r="H886" s="108"/>
      <c r="I886" s="108"/>
    </row>
    <row r="887" spans="1:10">
      <c r="A887" s="106"/>
      <c r="B887" s="107"/>
      <c r="C887" s="107"/>
      <c r="D887" s="108"/>
      <c r="E887" s="108"/>
      <c r="F887" s="126"/>
      <c r="G887" s="108"/>
      <c r="H887" s="108"/>
      <c r="I887" s="108"/>
    </row>
    <row r="888" spans="1:10">
      <c r="A888" s="106"/>
      <c r="B888" s="107"/>
      <c r="C888" s="107"/>
      <c r="D888" s="108"/>
      <c r="E888" s="108"/>
      <c r="F888" s="126"/>
      <c r="G888" s="108"/>
      <c r="H888" s="108"/>
      <c r="I888" s="108"/>
    </row>
    <row r="889" spans="1:10">
      <c r="A889" s="106"/>
      <c r="B889" s="107"/>
      <c r="C889" s="107"/>
      <c r="D889" s="108"/>
      <c r="E889" s="108"/>
      <c r="F889" s="126"/>
      <c r="G889" s="108"/>
      <c r="H889" s="108"/>
      <c r="I889" s="108"/>
    </row>
    <row r="890" spans="1:10">
      <c r="A890" s="106"/>
      <c r="B890" s="107"/>
      <c r="C890" s="107"/>
      <c r="D890" s="108"/>
      <c r="E890" s="108"/>
      <c r="F890" s="126"/>
      <c r="G890" s="108"/>
      <c r="H890" s="108"/>
      <c r="I890" s="108"/>
    </row>
    <row r="891" spans="1:10">
      <c r="A891" s="106"/>
      <c r="B891" s="107"/>
      <c r="C891" s="107"/>
      <c r="D891" s="108"/>
      <c r="E891" s="108"/>
      <c r="F891" s="126"/>
      <c r="G891" s="108"/>
      <c r="H891" s="108"/>
      <c r="I891" s="108"/>
    </row>
    <row r="892" spans="1:10">
      <c r="A892" s="106"/>
      <c r="B892" s="107"/>
      <c r="C892" s="107"/>
      <c r="D892" s="108"/>
      <c r="E892" s="108"/>
      <c r="F892" s="126"/>
      <c r="G892" s="108"/>
      <c r="H892" s="108"/>
      <c r="I892" s="108"/>
    </row>
    <row r="893" spans="1:10">
      <c r="A893" s="106"/>
      <c r="B893" s="107"/>
      <c r="C893" s="107"/>
      <c r="D893" s="108"/>
      <c r="E893" s="108"/>
      <c r="F893" s="126"/>
      <c r="G893" s="108"/>
      <c r="H893" s="108"/>
      <c r="I893" s="108"/>
    </row>
    <row r="894" spans="1:10">
      <c r="A894" s="106"/>
      <c r="B894" s="107"/>
      <c r="C894" s="107"/>
      <c r="D894" s="108"/>
      <c r="E894" s="108"/>
      <c r="F894" s="126"/>
      <c r="G894" s="108"/>
      <c r="H894" s="108"/>
      <c r="I894" s="108"/>
    </row>
    <row r="895" spans="1:10">
      <c r="A895" s="106"/>
      <c r="B895" s="107"/>
      <c r="C895" s="107"/>
      <c r="D895" s="108"/>
      <c r="E895" s="108"/>
      <c r="F895" s="126"/>
      <c r="G895" s="108"/>
      <c r="H895" s="108"/>
      <c r="I895" s="108"/>
    </row>
    <row r="896" spans="1:10">
      <c r="A896" s="106"/>
      <c r="B896" s="107"/>
      <c r="C896" s="107"/>
      <c r="D896" s="108"/>
      <c r="E896" s="108"/>
      <c r="F896" s="126"/>
      <c r="G896" s="108"/>
      <c r="H896" s="108"/>
      <c r="I896" s="108"/>
    </row>
    <row r="897" spans="1:9">
      <c r="A897" s="106"/>
      <c r="B897" s="107"/>
      <c r="C897" s="107"/>
      <c r="D897" s="108"/>
      <c r="E897" s="108"/>
      <c r="F897" s="126"/>
      <c r="G897" s="108"/>
      <c r="H897" s="108"/>
      <c r="I897" s="108"/>
    </row>
    <row r="898" spans="1:9">
      <c r="A898" s="106"/>
      <c r="B898" s="107"/>
      <c r="C898" s="107"/>
      <c r="D898" s="108"/>
      <c r="E898" s="108"/>
      <c r="F898" s="126"/>
      <c r="G898" s="108"/>
      <c r="H898" s="108"/>
      <c r="I898" s="108"/>
    </row>
    <row r="899" spans="1:9">
      <c r="A899" s="106"/>
      <c r="B899" s="107"/>
      <c r="C899" s="107"/>
      <c r="D899" s="108"/>
      <c r="E899" s="108"/>
      <c r="F899" s="126"/>
      <c r="G899" s="108"/>
      <c r="H899" s="108"/>
      <c r="I899" s="108"/>
    </row>
    <row r="900" spans="1:9">
      <c r="A900" s="106"/>
      <c r="B900" s="107"/>
      <c r="C900" s="107"/>
      <c r="D900" s="108"/>
      <c r="E900" s="108"/>
      <c r="F900" s="126"/>
      <c r="G900" s="108"/>
      <c r="H900" s="108"/>
      <c r="I900" s="108"/>
    </row>
    <row r="901" spans="1:9">
      <c r="A901" s="106"/>
      <c r="B901" s="107"/>
      <c r="C901" s="107"/>
      <c r="D901" s="108"/>
      <c r="E901" s="108"/>
      <c r="F901" s="126"/>
      <c r="G901" s="108"/>
      <c r="H901" s="108"/>
      <c r="I901" s="108"/>
    </row>
    <row r="902" spans="1:9">
      <c r="A902" s="106"/>
      <c r="B902" s="107"/>
      <c r="C902" s="107"/>
      <c r="D902" s="108"/>
      <c r="E902" s="108"/>
      <c r="F902" s="126"/>
      <c r="G902" s="108"/>
      <c r="H902" s="108"/>
      <c r="I902" s="108"/>
    </row>
    <row r="903" spans="1:9">
      <c r="A903" s="106"/>
      <c r="B903" s="107"/>
      <c r="C903" s="107"/>
      <c r="D903" s="108"/>
      <c r="E903" s="108"/>
      <c r="F903" s="126"/>
      <c r="G903" s="108"/>
      <c r="H903" s="108"/>
      <c r="I903" s="108"/>
    </row>
    <row r="904" spans="1:9">
      <c r="A904" s="106"/>
      <c r="B904" s="107"/>
      <c r="C904" s="107"/>
      <c r="D904" s="108"/>
      <c r="E904" s="108"/>
      <c r="F904" s="126"/>
      <c r="G904" s="108"/>
      <c r="H904" s="108"/>
      <c r="I904" s="108"/>
    </row>
    <row r="905" spans="1:9">
      <c r="A905" s="106"/>
      <c r="B905" s="107"/>
      <c r="C905" s="107"/>
      <c r="D905" s="108"/>
      <c r="E905" s="108"/>
      <c r="F905" s="126"/>
      <c r="G905" s="108"/>
      <c r="H905" s="108"/>
      <c r="I905" s="108"/>
    </row>
    <row r="906" spans="1:9">
      <c r="A906" s="106"/>
      <c r="B906" s="107"/>
      <c r="C906" s="107"/>
      <c r="D906" s="108"/>
      <c r="E906" s="108"/>
      <c r="F906" s="126"/>
      <c r="G906" s="108"/>
      <c r="H906" s="108"/>
      <c r="I906" s="108"/>
    </row>
    <row r="907" spans="1:9">
      <c r="A907" s="106"/>
      <c r="B907" s="107"/>
      <c r="C907" s="107"/>
      <c r="D907" s="108"/>
      <c r="E907" s="108"/>
      <c r="F907" s="126"/>
      <c r="G907" s="108"/>
      <c r="H907" s="108"/>
      <c r="I907" s="108"/>
    </row>
    <row r="908" spans="1:9">
      <c r="A908" s="106"/>
      <c r="B908" s="107"/>
      <c r="C908" s="107"/>
      <c r="D908" s="108"/>
      <c r="E908" s="108"/>
      <c r="F908" s="126"/>
      <c r="G908" s="108"/>
      <c r="H908" s="108"/>
      <c r="I908" s="108"/>
    </row>
    <row r="909" spans="1:9">
      <c r="A909" s="106"/>
      <c r="B909" s="107"/>
      <c r="C909" s="107"/>
      <c r="D909" s="108"/>
      <c r="E909" s="108"/>
      <c r="F909" s="126"/>
      <c r="G909" s="108"/>
      <c r="H909" s="108"/>
      <c r="I909" s="108"/>
    </row>
    <row r="910" spans="1:9">
      <c r="A910" s="106"/>
      <c r="B910" s="107"/>
      <c r="C910" s="107"/>
      <c r="D910" s="108"/>
      <c r="E910" s="108"/>
      <c r="F910" s="126"/>
      <c r="G910" s="108"/>
      <c r="H910" s="108"/>
      <c r="I910" s="108"/>
    </row>
    <row r="911" spans="1:9">
      <c r="A911" s="106"/>
      <c r="B911" s="107"/>
      <c r="C911" s="107"/>
      <c r="D911" s="108"/>
      <c r="E911" s="108"/>
      <c r="F911" s="126"/>
      <c r="G911" s="108"/>
      <c r="H911" s="108"/>
      <c r="I911" s="108"/>
    </row>
    <row r="912" spans="1:9">
      <c r="A912" s="106"/>
      <c r="B912" s="107"/>
      <c r="C912" s="107"/>
      <c r="D912" s="108"/>
      <c r="E912" s="108"/>
      <c r="F912" s="126"/>
      <c r="G912" s="108"/>
      <c r="H912" s="108"/>
      <c r="I912" s="108"/>
    </row>
    <row r="913" spans="1:9">
      <c r="A913" s="106"/>
      <c r="B913" s="107"/>
      <c r="C913" s="107"/>
      <c r="D913" s="108"/>
      <c r="E913" s="108"/>
      <c r="F913" s="126"/>
      <c r="G913" s="108"/>
      <c r="H913" s="108"/>
      <c r="I913" s="108"/>
    </row>
    <row r="914" spans="1:9">
      <c r="A914" s="106"/>
      <c r="B914" s="107"/>
      <c r="C914" s="107"/>
      <c r="D914" s="108"/>
      <c r="E914" s="108"/>
      <c r="F914" s="126"/>
      <c r="G914" s="108"/>
      <c r="H914" s="108"/>
      <c r="I914" s="108"/>
    </row>
    <row r="915" spans="1:9">
      <c r="A915" s="106"/>
      <c r="B915" s="107"/>
      <c r="C915" s="107"/>
      <c r="D915" s="108"/>
      <c r="E915" s="108"/>
      <c r="F915" s="126"/>
      <c r="G915" s="108"/>
      <c r="H915" s="108"/>
      <c r="I915" s="108"/>
    </row>
    <row r="916" spans="1:9">
      <c r="A916" s="106"/>
      <c r="B916" s="107"/>
      <c r="C916" s="107"/>
      <c r="D916" s="108"/>
      <c r="E916" s="108"/>
      <c r="F916" s="126"/>
      <c r="G916" s="108"/>
      <c r="H916" s="108"/>
      <c r="I916" s="108"/>
    </row>
    <row r="917" spans="1:9">
      <c r="A917" s="106"/>
      <c r="B917" s="107"/>
      <c r="C917" s="107"/>
      <c r="D917" s="108"/>
      <c r="E917" s="108"/>
      <c r="F917" s="126"/>
      <c r="G917" s="108"/>
      <c r="H917" s="108"/>
      <c r="I917" s="108"/>
    </row>
    <row r="918" spans="1:9">
      <c r="A918" s="106"/>
      <c r="B918" s="107"/>
      <c r="C918" s="107"/>
      <c r="D918" s="108"/>
      <c r="E918" s="108"/>
      <c r="F918" s="126"/>
      <c r="G918" s="108"/>
      <c r="H918" s="108"/>
      <c r="I918" s="108"/>
    </row>
    <row r="919" spans="1:9">
      <c r="A919" s="106"/>
      <c r="B919" s="107"/>
      <c r="C919" s="107"/>
      <c r="D919" s="108"/>
      <c r="E919" s="108"/>
      <c r="F919" s="126"/>
      <c r="G919" s="108"/>
      <c r="H919" s="108"/>
      <c r="I919" s="108"/>
    </row>
    <row r="920" spans="1:9">
      <c r="A920" s="106"/>
      <c r="B920" s="107"/>
      <c r="C920" s="107"/>
      <c r="D920" s="108"/>
      <c r="E920" s="108"/>
      <c r="F920" s="126"/>
      <c r="G920" s="108"/>
      <c r="H920" s="108"/>
      <c r="I920" s="108"/>
    </row>
    <row r="921" spans="1:9">
      <c r="A921" s="106"/>
      <c r="B921" s="107"/>
      <c r="C921" s="107"/>
      <c r="D921" s="108"/>
      <c r="E921" s="108"/>
      <c r="F921" s="126"/>
      <c r="G921" s="108"/>
      <c r="H921" s="108"/>
      <c r="I921" s="108"/>
    </row>
    <row r="922" spans="1:9">
      <c r="A922" s="106"/>
      <c r="B922" s="107"/>
      <c r="C922" s="107"/>
      <c r="D922" s="108"/>
      <c r="E922" s="108"/>
      <c r="F922" s="126"/>
      <c r="G922" s="108"/>
      <c r="H922" s="108"/>
      <c r="I922" s="108"/>
    </row>
    <row r="923" spans="1:9">
      <c r="A923" s="106"/>
      <c r="B923" s="107"/>
      <c r="C923" s="107"/>
      <c r="D923" s="108"/>
      <c r="E923" s="108"/>
      <c r="F923" s="126"/>
      <c r="G923" s="108"/>
      <c r="H923" s="108"/>
      <c r="I923" s="108"/>
    </row>
    <row r="924" spans="1:9">
      <c r="A924" s="106"/>
      <c r="B924" s="107"/>
      <c r="C924" s="107"/>
      <c r="D924" s="108"/>
      <c r="E924" s="108"/>
      <c r="F924" s="126"/>
      <c r="G924" s="108"/>
      <c r="H924" s="108"/>
      <c r="I924" s="108"/>
    </row>
    <row r="925" spans="1:9">
      <c r="A925" s="106"/>
      <c r="B925" s="107"/>
      <c r="C925" s="107"/>
      <c r="D925" s="108"/>
      <c r="E925" s="108"/>
      <c r="F925" s="126"/>
      <c r="G925" s="108"/>
      <c r="H925" s="108"/>
      <c r="I925" s="108"/>
    </row>
    <row r="926" spans="1:9">
      <c r="A926" s="106"/>
      <c r="B926" s="107"/>
      <c r="C926" s="107"/>
      <c r="D926" s="108"/>
      <c r="E926" s="108"/>
      <c r="F926" s="126"/>
      <c r="G926" s="108"/>
      <c r="H926" s="108"/>
      <c r="I926" s="108"/>
    </row>
    <row r="927" spans="1:9">
      <c r="A927" s="106"/>
      <c r="B927" s="107"/>
      <c r="C927" s="107"/>
      <c r="D927" s="108"/>
      <c r="E927" s="108"/>
      <c r="F927" s="126"/>
      <c r="G927" s="108"/>
      <c r="H927" s="108"/>
      <c r="I927" s="108"/>
    </row>
    <row r="928" spans="1:9">
      <c r="A928" s="106"/>
      <c r="B928" s="107"/>
      <c r="C928" s="107"/>
      <c r="D928" s="108"/>
      <c r="E928" s="108"/>
      <c r="F928" s="126"/>
      <c r="G928" s="108"/>
      <c r="H928" s="108"/>
      <c r="I928" s="108"/>
    </row>
    <row r="929" spans="1:9">
      <c r="A929" s="106"/>
      <c r="B929" s="107"/>
      <c r="C929" s="107"/>
      <c r="D929" s="108"/>
      <c r="E929" s="108"/>
      <c r="F929" s="126"/>
      <c r="G929" s="108"/>
      <c r="H929" s="108"/>
      <c r="I929" s="108"/>
    </row>
    <row r="930" spans="1:9">
      <c r="A930" s="106"/>
      <c r="B930" s="107"/>
      <c r="C930" s="107"/>
      <c r="D930" s="108"/>
      <c r="E930" s="108"/>
      <c r="F930" s="126"/>
      <c r="G930" s="108"/>
      <c r="H930" s="108"/>
      <c r="I930" s="108"/>
    </row>
    <row r="931" spans="1:9">
      <c r="A931" s="106"/>
      <c r="B931" s="107"/>
      <c r="C931" s="107"/>
      <c r="D931" s="108"/>
      <c r="E931" s="108"/>
      <c r="F931" s="126"/>
      <c r="G931" s="108"/>
      <c r="H931" s="108"/>
      <c r="I931" s="108"/>
    </row>
    <row r="932" spans="1:9">
      <c r="A932" s="106"/>
      <c r="B932" s="107"/>
      <c r="C932" s="107"/>
      <c r="D932" s="108"/>
      <c r="E932" s="108"/>
      <c r="F932" s="126"/>
      <c r="G932" s="108"/>
      <c r="H932" s="108"/>
      <c r="I932" s="108"/>
    </row>
    <row r="933" spans="1:9">
      <c r="A933" s="106"/>
      <c r="B933" s="107"/>
      <c r="C933" s="107"/>
      <c r="D933" s="108"/>
      <c r="E933" s="108"/>
      <c r="F933" s="126"/>
      <c r="G933" s="108"/>
      <c r="H933" s="108"/>
      <c r="I933" s="108"/>
    </row>
    <row r="934" spans="1:9">
      <c r="A934" s="106"/>
      <c r="B934" s="107"/>
      <c r="C934" s="107"/>
      <c r="D934" s="108"/>
      <c r="E934" s="108"/>
      <c r="F934" s="126"/>
      <c r="G934" s="108"/>
      <c r="H934" s="108"/>
      <c r="I934" s="108"/>
    </row>
    <row r="935" spans="1:9">
      <c r="A935" s="106"/>
      <c r="B935" s="107"/>
      <c r="C935" s="107"/>
      <c r="D935" s="108"/>
      <c r="E935" s="108"/>
      <c r="F935" s="126"/>
      <c r="G935" s="108"/>
      <c r="H935" s="108"/>
      <c r="I935" s="108"/>
    </row>
    <row r="936" spans="1:9">
      <c r="A936" s="106"/>
      <c r="B936" s="107"/>
      <c r="C936" s="107"/>
      <c r="D936" s="108"/>
      <c r="E936" s="108"/>
      <c r="F936" s="126"/>
      <c r="G936" s="108"/>
      <c r="H936" s="108"/>
      <c r="I936" s="108"/>
    </row>
    <row r="937" spans="1:9">
      <c r="A937" s="106"/>
      <c r="B937" s="107"/>
      <c r="C937" s="107"/>
      <c r="D937" s="108"/>
      <c r="E937" s="108"/>
      <c r="F937" s="126"/>
      <c r="G937" s="108"/>
      <c r="H937" s="108"/>
      <c r="I937" s="108"/>
    </row>
    <row r="938" spans="1:9">
      <c r="A938" s="106"/>
      <c r="B938" s="107"/>
      <c r="C938" s="107"/>
      <c r="D938" s="108"/>
      <c r="E938" s="108"/>
      <c r="F938" s="126"/>
      <c r="G938" s="108"/>
      <c r="H938" s="108"/>
      <c r="I938" s="108"/>
    </row>
    <row r="939" spans="1:9">
      <c r="A939" s="106"/>
      <c r="B939" s="107"/>
      <c r="C939" s="107"/>
      <c r="D939" s="108"/>
      <c r="E939" s="108"/>
      <c r="F939" s="126"/>
      <c r="G939" s="108"/>
      <c r="H939" s="108"/>
      <c r="I939" s="108"/>
    </row>
    <row r="940" spans="1:9">
      <c r="A940" s="106"/>
      <c r="B940" s="107"/>
      <c r="C940" s="107"/>
      <c r="D940" s="108"/>
      <c r="E940" s="108"/>
      <c r="F940" s="126"/>
      <c r="G940" s="108"/>
      <c r="H940" s="108"/>
      <c r="I940" s="108"/>
    </row>
    <row r="941" spans="1:9">
      <c r="A941" s="106"/>
      <c r="B941" s="107"/>
      <c r="C941" s="107"/>
      <c r="D941" s="108"/>
      <c r="E941" s="108"/>
      <c r="F941" s="126"/>
      <c r="G941" s="108"/>
      <c r="H941" s="108"/>
      <c r="I941" s="108"/>
    </row>
    <row r="942" spans="1:9">
      <c r="A942" s="106"/>
      <c r="B942" s="107"/>
      <c r="C942" s="107"/>
      <c r="D942" s="108"/>
      <c r="E942" s="108"/>
      <c r="F942" s="126"/>
      <c r="G942" s="108"/>
      <c r="H942" s="108"/>
      <c r="I942" s="108"/>
    </row>
  </sheetData>
  <mergeCells count="27">
    <mergeCell ref="A790:I790"/>
    <mergeCell ref="F1:I2"/>
    <mergeCell ref="A495:I495"/>
    <mergeCell ref="A3:I3"/>
    <mergeCell ref="A4:I4"/>
    <mergeCell ref="D6:D9"/>
    <mergeCell ref="E8:E9"/>
    <mergeCell ref="H6:H9"/>
    <mergeCell ref="A6:A9"/>
    <mergeCell ref="C6:C9"/>
    <mergeCell ref="F8:F9"/>
    <mergeCell ref="B6:B9"/>
    <mergeCell ref="A158:I158"/>
    <mergeCell ref="A413:I414"/>
    <mergeCell ref="E6:G7"/>
    <mergeCell ref="G8:G9"/>
    <mergeCell ref="I6:I9"/>
    <mergeCell ref="A12:I12"/>
    <mergeCell ref="A621:I621"/>
    <mergeCell ref="A645:I645"/>
    <mergeCell ref="A686:I686"/>
    <mergeCell ref="A192:I192"/>
    <mergeCell ref="A240:I240"/>
    <mergeCell ref="A283:I283"/>
    <mergeCell ref="A528:I528"/>
    <mergeCell ref="A537:I538"/>
    <mergeCell ref="A602:I602"/>
  </mergeCells>
  <printOptions horizontalCentered="1"/>
  <pageMargins left="0.70866141732283461" right="0.70866141732283461" top="0.74803149606299213" bottom="0.74803149606299213" header="0.31496062992125984" footer="0.31496062992125984"/>
  <pageSetup paperSize="9" scale="56" fitToHeight="0" orientation="landscape" r:id="rId1"/>
  <headerFooter>
    <oddFooter>&amp;C&amp;P/&amp;N</oddFooter>
  </headerFooter>
  <rowBreaks count="50" manualBreakCount="50">
    <brk id="86" max="8" man="1"/>
    <brk id="107" max="8" man="1"/>
    <brk id="127" max="8" man="1"/>
    <brk id="135" max="8" man="1"/>
    <brk id="157" max="8" man="1"/>
    <brk id="166" max="8" man="1"/>
    <brk id="180" max="8" man="1"/>
    <brk id="189" max="8" man="1"/>
    <brk id="197" max="8" man="1"/>
    <brk id="210" max="8" man="1"/>
    <brk id="236" max="8" man="1"/>
    <brk id="248" max="8" man="1"/>
    <brk id="270" max="8" man="1"/>
    <brk id="282" max="8" man="1"/>
    <brk id="295" max="8" man="1"/>
    <brk id="306" max="8" man="1"/>
    <brk id="328" max="8" man="1"/>
    <brk id="335" max="8" man="1"/>
    <brk id="350" max="8" man="1"/>
    <brk id="367" max="8" man="1"/>
    <brk id="386" max="8" man="1"/>
    <brk id="404" max="8" man="1"/>
    <brk id="421" max="8" man="1"/>
    <brk id="431" max="8" man="1"/>
    <brk id="441" max="8" man="1"/>
    <brk id="460" max="8" man="1"/>
    <brk id="469" max="8" man="1"/>
    <brk id="485" max="8" man="1"/>
    <brk id="500" max="8" man="1"/>
    <brk id="508" max="8" man="1"/>
    <brk id="519" max="8" man="1"/>
    <brk id="527" max="8" man="1"/>
    <brk id="540" max="8" man="1"/>
    <brk id="566" max="8" man="1"/>
    <brk id="580" max="8" man="1"/>
    <brk id="595" max="8" man="1"/>
    <brk id="619" max="8" man="1"/>
    <brk id="633" max="8" man="1"/>
    <brk id="649" max="8" man="1"/>
    <brk id="657" max="8" man="1"/>
    <brk id="674" max="8" man="1"/>
    <brk id="685" max="8" man="1"/>
    <brk id="700" max="8" man="1"/>
    <brk id="716" max="8" man="1"/>
    <brk id="733" max="8" man="1"/>
    <brk id="744" max="8" man="1"/>
    <brk id="752" max="8" man="1"/>
    <brk id="762" max="8" man="1"/>
    <brk id="773" max="8" man="1"/>
    <brk id="79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Саенко Татьяна Владимировна</dc:creator>
  <cp:lastModifiedBy>SMA</cp:lastModifiedBy>
  <cp:lastPrinted>2019-08-15T08:45:45Z</cp:lastPrinted>
  <dcterms:created xsi:type="dcterms:W3CDTF">2013-05-30T10:15:38Z</dcterms:created>
  <dcterms:modified xsi:type="dcterms:W3CDTF">2019-08-15T08:57:12Z</dcterms:modified>
</cp:coreProperties>
</file>